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2026" sheetId="1" r:id="rId1"/>
    <sheet name="2025" sheetId="2" r:id="rId2"/>
    <sheet name="2024" sheetId="3" r:id="rId3"/>
  </sheets>
  <definedNames/>
  <calcPr fullCalcOnLoad="1"/>
</workbook>
</file>

<file path=xl/sharedStrings.xml><?xml version="1.0" encoding="utf-8"?>
<sst xmlns="http://schemas.openxmlformats.org/spreadsheetml/2006/main" count="456" uniqueCount="93">
  <si>
    <t>(тыс. руб.)</t>
  </si>
  <si>
    <t>в том числе</t>
  </si>
  <si>
    <t>Налог на доходы физических лиц</t>
  </si>
  <si>
    <t>Налог на имущество физ.лиц</t>
  </si>
  <si>
    <t>Земельный налог</t>
  </si>
  <si>
    <t>Единый налог на вмененный доход</t>
  </si>
  <si>
    <t>Упрощен.система налогообложения</t>
  </si>
  <si>
    <t>Единый сельхозналог</t>
  </si>
  <si>
    <t>Госпошлина</t>
  </si>
  <si>
    <t>Итого доходов</t>
  </si>
  <si>
    <t xml:space="preserve">Безвозмездные перечисления </t>
  </si>
  <si>
    <t>в том числе:</t>
  </si>
  <si>
    <t>Дотации на выравнив.бюджет.обеспеч. муниц.районов(гор.окр.)</t>
  </si>
  <si>
    <t>Х</t>
  </si>
  <si>
    <t>Дотации из МР на выравнивание бюд.обеспеч. поселений</t>
  </si>
  <si>
    <t>Дотации из МР на сбалансированность бюдж.поселений</t>
  </si>
  <si>
    <t>Субвенции (ЗАГС, военкоматы)</t>
  </si>
  <si>
    <t>ВСЕГО ДОХОДОВ</t>
  </si>
  <si>
    <t>ВСЕГО РАСХОДОВ</t>
  </si>
  <si>
    <t>Дефицит</t>
  </si>
  <si>
    <t xml:space="preserve">Субсидии </t>
  </si>
  <si>
    <t>Субвенции</t>
  </si>
  <si>
    <t>Акцизы</t>
  </si>
  <si>
    <t>Патент</t>
  </si>
  <si>
    <t>ПРОЕКТ</t>
  </si>
  <si>
    <t>Консолидированный бюджет</t>
  </si>
  <si>
    <t xml:space="preserve">Апастовского   муниципального района </t>
  </si>
  <si>
    <t>Доходы</t>
  </si>
  <si>
    <t xml:space="preserve">Консолидированный бюджет муницип.р-на </t>
  </si>
  <si>
    <t>муницип.район</t>
  </si>
  <si>
    <t>поселения</t>
  </si>
  <si>
    <t>контингент налога (100%)</t>
  </si>
  <si>
    <t>х</t>
  </si>
  <si>
    <r>
      <t xml:space="preserve">норматив с учетом дополнител.норм-ва </t>
    </r>
    <r>
      <rPr>
        <b/>
        <i/>
        <sz val="10"/>
        <rFont val="Arial Cyr"/>
        <family val="0"/>
      </rPr>
      <t>( ____%)</t>
    </r>
  </si>
  <si>
    <r>
      <t xml:space="preserve">отчисления в местные бюджеты </t>
    </r>
    <r>
      <rPr>
        <i/>
        <sz val="8"/>
        <rFont val="Arial Cyr"/>
        <family val="0"/>
      </rPr>
      <t>(в тыс.руб.)</t>
    </r>
  </si>
  <si>
    <t>Налог на игорный бизнес</t>
  </si>
  <si>
    <t>Налог на добычу общераспространенных полезных ископаемых</t>
  </si>
  <si>
    <t>Неналоговые доходы</t>
  </si>
  <si>
    <t>Кроме того, плата за негативное воздействие</t>
  </si>
  <si>
    <t>Доходы от оказания платных услуг и компенсации затрат казенных учреждений</t>
  </si>
  <si>
    <t>Иные межбюджетные трансферты из бюджета РТ</t>
  </si>
  <si>
    <t>Иные межбюджетные трансферты</t>
  </si>
  <si>
    <t>Расходы (раздел, подраздел)</t>
  </si>
  <si>
    <t>Общегосударст.вопросы (01), в т.ч.</t>
  </si>
  <si>
    <t>управление (01 02, 01 03, 01 04, 01 06, 01 05)</t>
  </si>
  <si>
    <t>резервный фонд (01 11)</t>
  </si>
  <si>
    <t>другие общегосуд.вопросы (01 13), в т.ч.</t>
  </si>
  <si>
    <t xml:space="preserve">Национальная оборона (02), в т.ч. </t>
  </si>
  <si>
    <t>Субвенции на военкоматы (02 03)</t>
  </si>
  <si>
    <t xml:space="preserve">Национальная безопасность и правоохранительная деятельность (03) </t>
  </si>
  <si>
    <t>Национальная экономика (04)</t>
  </si>
  <si>
    <t>в т.ч.     - дорожный фонд (0409)</t>
  </si>
  <si>
    <t xml:space="preserve">             - ремонт ГТС (0406)</t>
  </si>
  <si>
    <t>ЖКХ (05), в т.ч.</t>
  </si>
  <si>
    <t>жилищное хозяйство (05 01)</t>
  </si>
  <si>
    <t>коммунальное хозяйство (05 02)</t>
  </si>
  <si>
    <t>благоустройство (05 03)</t>
  </si>
  <si>
    <t>Охрана окружающей среды (06)</t>
  </si>
  <si>
    <t>Образование (07), в т.ч.</t>
  </si>
  <si>
    <t xml:space="preserve">образование </t>
  </si>
  <si>
    <t>молодежная политика и оздоровление детей (07 07)</t>
  </si>
  <si>
    <t>Культура (08)</t>
  </si>
  <si>
    <t>Здравоохранение (09)</t>
  </si>
  <si>
    <t>Соцполитика (10)</t>
  </si>
  <si>
    <t>в т.ч.     - пенсионное обеспечение (1001)</t>
  </si>
  <si>
    <t>Физкультура и спорт (11)</t>
  </si>
  <si>
    <t>Средства массовой информации (12)</t>
  </si>
  <si>
    <t>Обслуживание муниципального долга (13)</t>
  </si>
  <si>
    <t>Межбюджетные трансфер.(14) в т.ч.</t>
  </si>
  <si>
    <t>"отрицательные"  трансферты (14 03)</t>
  </si>
  <si>
    <t>дотации из МР на выравнивание бюдж.обесп.  поселений (14 01)</t>
  </si>
  <si>
    <t xml:space="preserve">             - охрана семьи и детства(1004)</t>
  </si>
  <si>
    <t xml:space="preserve">             - транспорт(0408)</t>
  </si>
  <si>
    <t xml:space="preserve">             отлов, ликвидация болез животных (0405)</t>
  </si>
  <si>
    <t>ИМКЦ (0709)</t>
  </si>
  <si>
    <t xml:space="preserve">             -охрана семьи и детства (денежная выплата на содержание детей сирот) (1004)</t>
  </si>
  <si>
    <t>субстдии отдых детей (0707)</t>
  </si>
  <si>
    <t xml:space="preserve"> в тч иностранные граждане</t>
  </si>
  <si>
    <t>классное руководство</t>
  </si>
  <si>
    <t>горячее питание</t>
  </si>
  <si>
    <t xml:space="preserve">             - соцобеспечение населения (1004)</t>
  </si>
  <si>
    <t>Налог на имущество</t>
  </si>
  <si>
    <t>централизованная бухгалтерия</t>
  </si>
  <si>
    <t xml:space="preserve">на 2024 год </t>
  </si>
  <si>
    <t xml:space="preserve">              -ликвидация болез животных (0405)</t>
  </si>
  <si>
    <t>образование субсидии субвенции</t>
  </si>
  <si>
    <t xml:space="preserve">             - соцобеспечение населения (1004)питание</t>
  </si>
  <si>
    <t xml:space="preserve">на 2025 год </t>
  </si>
  <si>
    <t>ЗАГС (ФБ)</t>
  </si>
  <si>
    <t>благоустройство (05 03) (ФБ)</t>
  </si>
  <si>
    <t xml:space="preserve">             - резерв питания</t>
  </si>
  <si>
    <t>Имущество</t>
  </si>
  <si>
    <t xml:space="preserve">на 2026 год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</si>
</sst>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</numFmts>
  <fonts count="47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9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0"/>
    </font>
    <font>
      <i/>
      <sz val="8"/>
      <name val="Arial Cyr"/>
      <family val="0"/>
    </font>
    <font>
      <sz val="9"/>
      <name val="Arial Cyr"/>
      <family val="2"/>
    </font>
    <font>
      <sz val="12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5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0" fillId="33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2" fontId="3" fillId="33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5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2" fontId="0" fillId="33" borderId="10" xfId="0" applyNumberFormat="1" applyFill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/>
    </xf>
    <xf numFmtId="2" fontId="46" fillId="33" borderId="10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0" fillId="33" borderId="0" xfId="0" applyFill="1" applyAlignment="1">
      <alignment wrapText="1"/>
    </xf>
    <xf numFmtId="2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wrapText="1"/>
    </xf>
    <xf numFmtId="2" fontId="4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" fillId="33" borderId="0" xfId="0" applyFont="1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tabSelected="1" zoomScalePageLayoutView="0" workbookViewId="0" topLeftCell="A105">
      <selection activeCell="H86" sqref="H86"/>
    </sheetView>
  </sheetViews>
  <sheetFormatPr defaultColWidth="9.140625" defaultRowHeight="12.75"/>
  <cols>
    <col min="1" max="1" width="58.8515625" style="1" customWidth="1"/>
    <col min="2" max="2" width="20.57421875" style="2" customWidth="1"/>
    <col min="3" max="3" width="17.421875" style="2" customWidth="1"/>
    <col min="4" max="4" width="15.421875" style="2" customWidth="1"/>
    <col min="5" max="5" width="10.8515625" style="0" bestFit="1" customWidth="1"/>
  </cols>
  <sheetData>
    <row r="1" spans="3:4" ht="12.75">
      <c r="C1" s="57" t="s">
        <v>24</v>
      </c>
      <c r="D1" s="57"/>
    </row>
    <row r="2" spans="1:4" ht="15.75">
      <c r="A2" s="58" t="s">
        <v>25</v>
      </c>
      <c r="B2" s="58"/>
      <c r="C2" s="58"/>
      <c r="D2" s="58"/>
    </row>
    <row r="3" spans="1:4" ht="12.75">
      <c r="A3" s="59" t="s">
        <v>26</v>
      </c>
      <c r="B3" s="59"/>
      <c r="C3" s="59"/>
      <c r="D3" s="59"/>
    </row>
    <row r="4" spans="1:4" ht="15.75">
      <c r="A4" s="58" t="s">
        <v>92</v>
      </c>
      <c r="B4" s="58"/>
      <c r="C4" s="58"/>
      <c r="D4" s="58"/>
    </row>
    <row r="5" ht="12.75">
      <c r="D5" s="3" t="s">
        <v>0</v>
      </c>
    </row>
    <row r="6" spans="1:4" s="4" customFormat="1" ht="18" customHeight="1">
      <c r="A6" s="60" t="s">
        <v>27</v>
      </c>
      <c r="B6" s="61" t="s">
        <v>28</v>
      </c>
      <c r="C6" s="62" t="s">
        <v>1</v>
      </c>
      <c r="D6" s="62"/>
    </row>
    <row r="7" spans="1:4" s="4" customFormat="1" ht="33" customHeight="1">
      <c r="A7" s="60"/>
      <c r="B7" s="61"/>
      <c r="C7" s="5" t="s">
        <v>29</v>
      </c>
      <c r="D7" s="5" t="s">
        <v>30</v>
      </c>
    </row>
    <row r="8" spans="1:4" ht="18.75" customHeight="1">
      <c r="A8" s="6" t="s">
        <v>2</v>
      </c>
      <c r="B8" s="26">
        <v>257669</v>
      </c>
      <c r="C8" s="7">
        <f>B8-D8</f>
        <v>241988.1</v>
      </c>
      <c r="D8" s="7">
        <v>15680.9</v>
      </c>
    </row>
    <row r="9" spans="1:4" ht="12.75">
      <c r="A9" s="8" t="s">
        <v>31</v>
      </c>
      <c r="B9" s="26"/>
      <c r="C9" s="9" t="s">
        <v>32</v>
      </c>
      <c r="D9" s="9"/>
    </row>
    <row r="10" spans="1:4" ht="12.75">
      <c r="A10" s="8" t="s">
        <v>33</v>
      </c>
      <c r="B10" s="26">
        <v>219018.7</v>
      </c>
      <c r="C10" s="7">
        <v>219018.7</v>
      </c>
      <c r="D10" s="9" t="s">
        <v>32</v>
      </c>
    </row>
    <row r="11" spans="1:4" ht="12.75">
      <c r="A11" s="44" t="s">
        <v>77</v>
      </c>
      <c r="B11" s="26"/>
      <c r="C11" s="26"/>
      <c r="D11" s="45"/>
    </row>
    <row r="12" spans="1:4" ht="15.75" customHeight="1">
      <c r="A12" s="44" t="s">
        <v>34</v>
      </c>
      <c r="B12" s="26">
        <v>257669</v>
      </c>
      <c r="C12" s="26">
        <f>B12-D12</f>
        <v>241988.1</v>
      </c>
      <c r="D12" s="26">
        <v>15680.9</v>
      </c>
    </row>
    <row r="13" spans="1:4" ht="12.75">
      <c r="A13" s="6" t="s">
        <v>3</v>
      </c>
      <c r="B13" s="26">
        <v>5735</v>
      </c>
      <c r="C13" s="9" t="s">
        <v>32</v>
      </c>
      <c r="D13" s="7">
        <v>5735</v>
      </c>
    </row>
    <row r="14" spans="1:4" ht="12.75">
      <c r="A14" s="6" t="s">
        <v>22</v>
      </c>
      <c r="B14" s="26">
        <v>17905.4</v>
      </c>
      <c r="C14" s="7">
        <v>17905.4</v>
      </c>
      <c r="D14" s="7"/>
    </row>
    <row r="15" spans="1:4" ht="12.75">
      <c r="A15" s="6" t="s">
        <v>4</v>
      </c>
      <c r="B15" s="26">
        <v>17393</v>
      </c>
      <c r="C15" s="9" t="s">
        <v>32</v>
      </c>
      <c r="D15" s="7">
        <v>17393</v>
      </c>
    </row>
    <row r="16" spans="1:4" ht="12.75">
      <c r="A16" s="6" t="s">
        <v>5</v>
      </c>
      <c r="B16" s="26">
        <v>0</v>
      </c>
      <c r="C16" s="7">
        <v>0</v>
      </c>
      <c r="D16" s="9" t="s">
        <v>32</v>
      </c>
    </row>
    <row r="17" spans="1:4" ht="12.75">
      <c r="A17" s="6" t="s">
        <v>23</v>
      </c>
      <c r="B17" s="26">
        <v>2936</v>
      </c>
      <c r="C17" s="7">
        <v>2936</v>
      </c>
      <c r="D17" s="9" t="s">
        <v>32</v>
      </c>
    </row>
    <row r="18" spans="1:4" ht="12.75">
      <c r="A18" s="10" t="s">
        <v>6</v>
      </c>
      <c r="B18" s="26">
        <v>13498</v>
      </c>
      <c r="C18" s="7">
        <v>13498</v>
      </c>
      <c r="D18" s="9" t="s">
        <v>32</v>
      </c>
    </row>
    <row r="19" spans="1:4" ht="12.75">
      <c r="A19" s="6" t="s">
        <v>7</v>
      </c>
      <c r="B19" s="26">
        <v>2262</v>
      </c>
      <c r="C19" s="7">
        <v>1131</v>
      </c>
      <c r="D19" s="7">
        <v>1131</v>
      </c>
    </row>
    <row r="20" spans="1:4" ht="12.75">
      <c r="A20" s="6" t="s">
        <v>8</v>
      </c>
      <c r="B20" s="26">
        <v>2078</v>
      </c>
      <c r="C20" s="7">
        <v>2057</v>
      </c>
      <c r="D20" s="7">
        <v>21</v>
      </c>
    </row>
    <row r="21" spans="1:4" ht="12.75">
      <c r="A21" s="6" t="s">
        <v>35</v>
      </c>
      <c r="B21" s="26">
        <v>0</v>
      </c>
      <c r="C21" s="7">
        <f>B21-D21</f>
        <v>0</v>
      </c>
      <c r="D21" s="7"/>
    </row>
    <row r="22" spans="1:4" ht="12.75">
      <c r="A22" s="6" t="s">
        <v>36</v>
      </c>
      <c r="B22" s="7">
        <v>0</v>
      </c>
      <c r="C22" s="7">
        <v>0</v>
      </c>
      <c r="D22" s="9" t="s">
        <v>32</v>
      </c>
    </row>
    <row r="23" spans="1:4" ht="15" customHeight="1">
      <c r="A23" s="6" t="s">
        <v>37</v>
      </c>
      <c r="B23" s="7">
        <v>12545</v>
      </c>
      <c r="C23" s="7">
        <v>11703</v>
      </c>
      <c r="D23" s="7">
        <v>842</v>
      </c>
    </row>
    <row r="24" spans="1:4" ht="18" customHeight="1">
      <c r="A24" s="6" t="s">
        <v>38</v>
      </c>
      <c r="B24" s="7">
        <v>1148</v>
      </c>
      <c r="C24" s="7">
        <v>1148</v>
      </c>
      <c r="D24" s="9" t="s">
        <v>32</v>
      </c>
    </row>
    <row r="25" spans="1:4" ht="25.5">
      <c r="A25" s="6" t="s">
        <v>39</v>
      </c>
      <c r="B25" s="7"/>
      <c r="C25" s="7"/>
      <c r="D25" s="7"/>
    </row>
    <row r="26" spans="1:4" s="13" customFormat="1" ht="21.75" customHeight="1">
      <c r="A26" s="11" t="s">
        <v>9</v>
      </c>
      <c r="B26" s="12">
        <f>SUM(B12:B25)</f>
        <v>333169.4</v>
      </c>
      <c r="C26" s="12">
        <f>SUM(C12:C25)</f>
        <v>292366.5</v>
      </c>
      <c r="D26" s="12">
        <f>SUM(D12:D25)</f>
        <v>40802.9</v>
      </c>
    </row>
    <row r="27" spans="1:4" s="16" customFormat="1" ht="18" customHeight="1">
      <c r="A27" s="14" t="s">
        <v>10</v>
      </c>
      <c r="B27" s="15">
        <f>SUM(B29:B32)</f>
        <v>548673.7</v>
      </c>
      <c r="C27" s="15">
        <f>SUM(C29:C32,C36)</f>
        <v>554062.5</v>
      </c>
      <c r="D27" s="15">
        <f>SUM(D33:D36)</f>
        <v>32790.5</v>
      </c>
    </row>
    <row r="28" spans="1:4" ht="12.75">
      <c r="A28" s="17" t="s">
        <v>11</v>
      </c>
      <c r="B28" s="7"/>
      <c r="C28" s="7"/>
      <c r="D28" s="7"/>
    </row>
    <row r="29" spans="1:4" ht="15" customHeight="1">
      <c r="A29" s="6" t="s">
        <v>12</v>
      </c>
      <c r="B29" s="7">
        <f>C29</f>
        <v>69190.3</v>
      </c>
      <c r="C29" s="7">
        <v>69190.3</v>
      </c>
      <c r="D29" s="9" t="s">
        <v>13</v>
      </c>
    </row>
    <row r="30" spans="1:4" ht="18" customHeight="1">
      <c r="A30" s="6" t="s">
        <v>20</v>
      </c>
      <c r="B30" s="7">
        <f>C30</f>
        <v>259384.5</v>
      </c>
      <c r="C30" s="7">
        <v>259384.5</v>
      </c>
      <c r="D30" s="9" t="s">
        <v>13</v>
      </c>
    </row>
    <row r="31" spans="1:4" ht="16.5" customHeight="1">
      <c r="A31" s="18" t="s">
        <v>21</v>
      </c>
      <c r="B31" s="7">
        <f>C31</f>
        <v>220098.9</v>
      </c>
      <c r="C31" s="7">
        <v>220098.9</v>
      </c>
      <c r="D31" s="9" t="s">
        <v>13</v>
      </c>
    </row>
    <row r="32" spans="1:4" ht="15" customHeight="1">
      <c r="A32" s="6" t="s">
        <v>40</v>
      </c>
      <c r="B32" s="7">
        <v>0</v>
      </c>
      <c r="C32" s="7">
        <v>0</v>
      </c>
      <c r="D32" s="9" t="s">
        <v>13</v>
      </c>
    </row>
    <row r="33" spans="1:4" ht="15" customHeight="1">
      <c r="A33" s="18" t="s">
        <v>14</v>
      </c>
      <c r="B33" s="9" t="s">
        <v>13</v>
      </c>
      <c r="C33" s="9" t="s">
        <v>13</v>
      </c>
      <c r="D33" s="9"/>
    </row>
    <row r="34" spans="1:4" ht="15" customHeight="1">
      <c r="A34" s="19" t="s">
        <v>15</v>
      </c>
      <c r="B34" s="45" t="s">
        <v>13</v>
      </c>
      <c r="C34" s="45" t="s">
        <v>13</v>
      </c>
      <c r="D34" s="45"/>
    </row>
    <row r="35" spans="1:4" ht="15" customHeight="1">
      <c r="A35" s="19" t="s">
        <v>16</v>
      </c>
      <c r="B35" s="45" t="s">
        <v>13</v>
      </c>
      <c r="C35" s="45" t="s">
        <v>13</v>
      </c>
      <c r="D35" s="45"/>
    </row>
    <row r="36" spans="1:4" ht="17.25" customHeight="1">
      <c r="A36" s="20" t="s">
        <v>41</v>
      </c>
      <c r="B36" s="45" t="s">
        <v>13</v>
      </c>
      <c r="C36" s="45">
        <v>5388.8</v>
      </c>
      <c r="D36" s="26">
        <v>32790.5</v>
      </c>
    </row>
    <row r="37" spans="1:4" s="13" customFormat="1" ht="21" customHeight="1">
      <c r="A37" s="27" t="s">
        <v>17</v>
      </c>
      <c r="B37" s="54">
        <f>B26+B27</f>
        <v>881843.1</v>
      </c>
      <c r="C37" s="54">
        <f>C26+C27</f>
        <v>846429</v>
      </c>
      <c r="D37" s="54">
        <f>D26+D27</f>
        <v>73593.4</v>
      </c>
    </row>
    <row r="38" spans="1:4" ht="9" customHeight="1">
      <c r="A38" s="10"/>
      <c r="B38" s="26"/>
      <c r="C38" s="26"/>
      <c r="D38" s="26"/>
    </row>
    <row r="39" spans="1:4" ht="12.75" hidden="1">
      <c r="A39" s="28" t="s">
        <v>42</v>
      </c>
      <c r="B39" s="26"/>
      <c r="C39" s="26"/>
      <c r="D39" s="26"/>
    </row>
    <row r="40" spans="1:6" s="4" customFormat="1" ht="20.25" customHeight="1" hidden="1">
      <c r="A40" s="29" t="s">
        <v>43</v>
      </c>
      <c r="B40" s="36">
        <f>C40+D40</f>
        <v>71117.51999999999</v>
      </c>
      <c r="C40" s="36">
        <f>C41+C42+C44+C43</f>
        <v>41591.02</v>
      </c>
      <c r="D40" s="36">
        <f>D41+D42+D44+D43</f>
        <v>29526.5</v>
      </c>
      <c r="E40" s="37"/>
      <c r="F40" s="37">
        <f>B40-E40</f>
        <v>71117.51999999999</v>
      </c>
    </row>
    <row r="41" spans="1:6" s="21" customFormat="1" ht="12.75" hidden="1">
      <c r="A41" s="30" t="s">
        <v>44</v>
      </c>
      <c r="B41" s="46">
        <v>50136.3</v>
      </c>
      <c r="C41" s="38">
        <v>29736.6</v>
      </c>
      <c r="D41" s="38">
        <v>20399.7</v>
      </c>
      <c r="E41" s="37"/>
      <c r="F41" s="37">
        <f aca="true" t="shared" si="0" ref="F41:F81">B41-E41</f>
        <v>50136.3</v>
      </c>
    </row>
    <row r="42" spans="1:6" s="21" customFormat="1" ht="12.75" hidden="1">
      <c r="A42" s="30" t="s">
        <v>45</v>
      </c>
      <c r="B42" s="46">
        <f>C42+D42</f>
        <v>2758.6</v>
      </c>
      <c r="C42" s="38">
        <v>2558.6</v>
      </c>
      <c r="D42" s="38">
        <v>200</v>
      </c>
      <c r="E42" s="37"/>
      <c r="F42" s="37">
        <f t="shared" si="0"/>
        <v>2758.6</v>
      </c>
    </row>
    <row r="43" spans="1:6" s="21" customFormat="1" ht="12.75" hidden="1">
      <c r="A43" s="30" t="s">
        <v>82</v>
      </c>
      <c r="B43" s="46">
        <v>15557.6</v>
      </c>
      <c r="C43" s="38">
        <v>6630.8</v>
      </c>
      <c r="D43" s="38">
        <v>8926.8</v>
      </c>
      <c r="E43" s="37"/>
      <c r="F43" s="37">
        <f t="shared" si="0"/>
        <v>15557.6</v>
      </c>
    </row>
    <row r="44" spans="1:6" s="21" customFormat="1" ht="12.75" hidden="1">
      <c r="A44" s="30" t="s">
        <v>46</v>
      </c>
      <c r="B44" s="46">
        <v>2665.02</v>
      </c>
      <c r="C44" s="38">
        <v>2665.02</v>
      </c>
      <c r="D44" s="38">
        <v>0</v>
      </c>
      <c r="E44" s="37"/>
      <c r="F44" s="37">
        <f t="shared" si="0"/>
        <v>2665.02</v>
      </c>
    </row>
    <row r="45" spans="1:6" s="4" customFormat="1" ht="24" customHeight="1" hidden="1">
      <c r="A45" s="29" t="s">
        <v>47</v>
      </c>
      <c r="B45" s="36">
        <v>2335.3</v>
      </c>
      <c r="C45" s="36">
        <v>2335.3</v>
      </c>
      <c r="D45" s="36">
        <v>2335.3</v>
      </c>
      <c r="E45" s="37"/>
      <c r="F45" s="37">
        <f t="shared" si="0"/>
        <v>2335.3</v>
      </c>
    </row>
    <row r="46" spans="1:6" s="22" customFormat="1" ht="12.75" hidden="1">
      <c r="A46" s="30" t="s">
        <v>48</v>
      </c>
      <c r="B46" s="46">
        <v>2335.3</v>
      </c>
      <c r="C46" s="38">
        <v>2335.3</v>
      </c>
      <c r="D46" s="38">
        <v>2335.3</v>
      </c>
      <c r="E46" s="37"/>
      <c r="F46" s="37">
        <f t="shared" si="0"/>
        <v>2335.3</v>
      </c>
    </row>
    <row r="47" spans="1:6" s="4" customFormat="1" ht="31.5" customHeight="1" hidden="1">
      <c r="A47" s="29" t="s">
        <v>49</v>
      </c>
      <c r="B47" s="36">
        <v>2388</v>
      </c>
      <c r="C47" s="36">
        <v>2388</v>
      </c>
      <c r="D47" s="36"/>
      <c r="E47" s="37"/>
      <c r="F47" s="37">
        <f t="shared" si="0"/>
        <v>2388</v>
      </c>
    </row>
    <row r="48" spans="1:6" s="4" customFormat="1" ht="16.5" customHeight="1" hidden="1">
      <c r="A48" s="29" t="s">
        <v>50</v>
      </c>
      <c r="B48" s="36">
        <f>B49+B50+B51+B52</f>
        <v>21758.899999999998</v>
      </c>
      <c r="C48" s="36">
        <f>C49+C50+C51+C52</f>
        <v>21758.899999999998</v>
      </c>
      <c r="D48" s="36"/>
      <c r="E48" s="37"/>
      <c r="F48" s="37">
        <f t="shared" si="0"/>
        <v>21758.899999999998</v>
      </c>
    </row>
    <row r="49" spans="1:6" s="21" customFormat="1" ht="12.75" hidden="1">
      <c r="A49" s="30" t="s">
        <v>51</v>
      </c>
      <c r="B49" s="38">
        <v>19200</v>
      </c>
      <c r="C49" s="38">
        <v>19200</v>
      </c>
      <c r="D49" s="38"/>
      <c r="E49" s="37"/>
      <c r="F49" s="37">
        <f t="shared" si="0"/>
        <v>19200</v>
      </c>
    </row>
    <row r="50" spans="1:6" s="21" customFormat="1" ht="11.25" customHeight="1" hidden="1">
      <c r="A50" s="30" t="s">
        <v>52</v>
      </c>
      <c r="B50" s="38">
        <v>753.8</v>
      </c>
      <c r="C50" s="38">
        <v>753.8</v>
      </c>
      <c r="D50" s="38"/>
      <c r="E50" s="37"/>
      <c r="F50" s="37">
        <f t="shared" si="0"/>
        <v>753.8</v>
      </c>
    </row>
    <row r="51" spans="1:6" s="21" customFormat="1" ht="11.25" customHeight="1" hidden="1">
      <c r="A51" s="30" t="s">
        <v>73</v>
      </c>
      <c r="B51" s="38">
        <v>1805.1</v>
      </c>
      <c r="C51" s="38">
        <v>1805.1</v>
      </c>
      <c r="D51" s="38"/>
      <c r="E51" s="37"/>
      <c r="F51" s="37">
        <f t="shared" si="0"/>
        <v>1805.1</v>
      </c>
    </row>
    <row r="52" spans="1:6" s="21" customFormat="1" ht="11.25" customHeight="1" hidden="1">
      <c r="A52" s="30" t="s">
        <v>72</v>
      </c>
      <c r="B52" s="38">
        <v>0</v>
      </c>
      <c r="C52" s="38">
        <v>0</v>
      </c>
      <c r="D52" s="38"/>
      <c r="E52" s="37"/>
      <c r="F52" s="37">
        <f t="shared" si="0"/>
        <v>0</v>
      </c>
    </row>
    <row r="53" spans="1:6" s="4" customFormat="1" ht="18" customHeight="1" hidden="1">
      <c r="A53" s="29" t="s">
        <v>53</v>
      </c>
      <c r="B53" s="36">
        <f>B54+B55+B56</f>
        <v>16070</v>
      </c>
      <c r="C53" s="36">
        <f>C54+C55+C56</f>
        <v>772</v>
      </c>
      <c r="D53" s="36">
        <v>15298</v>
      </c>
      <c r="E53" s="37"/>
      <c r="F53" s="37">
        <f t="shared" si="0"/>
        <v>16070</v>
      </c>
    </row>
    <row r="54" spans="1:6" s="21" customFormat="1" ht="12.75" hidden="1">
      <c r="A54" s="30" t="s">
        <v>54</v>
      </c>
      <c r="B54" s="38">
        <f>C54+D54</f>
        <v>772</v>
      </c>
      <c r="C54" s="38">
        <v>772</v>
      </c>
      <c r="D54" s="38"/>
      <c r="E54" s="37"/>
      <c r="F54" s="37">
        <f t="shared" si="0"/>
        <v>772</v>
      </c>
    </row>
    <row r="55" spans="1:6" s="21" customFormat="1" ht="12.75" hidden="1">
      <c r="A55" s="30" t="s">
        <v>55</v>
      </c>
      <c r="B55" s="38">
        <v>0</v>
      </c>
      <c r="C55" s="38">
        <v>0</v>
      </c>
      <c r="D55" s="38"/>
      <c r="E55" s="37"/>
      <c r="F55" s="37">
        <f t="shared" si="0"/>
        <v>0</v>
      </c>
    </row>
    <row r="56" spans="1:6" s="21" customFormat="1" ht="12.75" hidden="1">
      <c r="A56" s="30" t="s">
        <v>56</v>
      </c>
      <c r="B56" s="38">
        <v>15298</v>
      </c>
      <c r="C56" s="38">
        <v>0</v>
      </c>
      <c r="D56" s="38">
        <v>15298</v>
      </c>
      <c r="E56" s="37"/>
      <c r="F56" s="37">
        <f t="shared" si="0"/>
        <v>15298</v>
      </c>
    </row>
    <row r="57" spans="1:6" s="23" customFormat="1" ht="19.5" customHeight="1" hidden="1">
      <c r="A57" s="29" t="s">
        <v>57</v>
      </c>
      <c r="B57" s="36">
        <v>492</v>
      </c>
      <c r="C57" s="39">
        <v>492</v>
      </c>
      <c r="D57" s="39"/>
      <c r="E57" s="37"/>
      <c r="F57" s="37">
        <f t="shared" si="0"/>
        <v>492</v>
      </c>
    </row>
    <row r="58" spans="1:6" s="4" customFormat="1" ht="19.5" customHeight="1" hidden="1">
      <c r="A58" s="29" t="s">
        <v>58</v>
      </c>
      <c r="B58" s="36">
        <f>C58+D58</f>
        <v>399920.7</v>
      </c>
      <c r="C58" s="36">
        <f>C59+C60+C61+C62+C63+C64</f>
        <v>399920.7</v>
      </c>
      <c r="D58" s="36"/>
      <c r="E58" s="37"/>
      <c r="F58" s="37">
        <f t="shared" si="0"/>
        <v>399920.7</v>
      </c>
    </row>
    <row r="59" spans="1:6" s="21" customFormat="1" ht="12.75" hidden="1">
      <c r="A59" s="30" t="s">
        <v>59</v>
      </c>
      <c r="B59" s="38">
        <v>370190.9</v>
      </c>
      <c r="C59" s="38">
        <f aca="true" t="shared" si="1" ref="C59:C64">B59</f>
        <v>370190.9</v>
      </c>
      <c r="D59" s="38"/>
      <c r="E59" s="37"/>
      <c r="F59" s="37">
        <f t="shared" si="0"/>
        <v>370190.9</v>
      </c>
    </row>
    <row r="60" spans="1:6" s="21" customFormat="1" ht="12.75" hidden="1">
      <c r="A60" s="30" t="s">
        <v>60</v>
      </c>
      <c r="B60" s="38">
        <v>656</v>
      </c>
      <c r="C60" s="38">
        <f t="shared" si="1"/>
        <v>656</v>
      </c>
      <c r="D60" s="38"/>
      <c r="E60" s="37"/>
      <c r="F60" s="37">
        <f t="shared" si="0"/>
        <v>656</v>
      </c>
    </row>
    <row r="61" spans="1:6" s="21" customFormat="1" ht="12.75" hidden="1">
      <c r="A61" s="30" t="s">
        <v>76</v>
      </c>
      <c r="B61" s="38">
        <v>3588.6</v>
      </c>
      <c r="C61" s="38">
        <f t="shared" si="1"/>
        <v>3588.6</v>
      </c>
      <c r="D61" s="38"/>
      <c r="E61" s="37"/>
      <c r="F61" s="37">
        <f t="shared" si="0"/>
        <v>3588.6</v>
      </c>
    </row>
    <row r="62" spans="1:6" s="21" customFormat="1" ht="12.75" hidden="1">
      <c r="A62" s="30" t="s">
        <v>74</v>
      </c>
      <c r="B62" s="38">
        <v>4663.6</v>
      </c>
      <c r="C62" s="38">
        <f t="shared" si="1"/>
        <v>4663.6</v>
      </c>
      <c r="D62" s="38"/>
      <c r="E62" s="37"/>
      <c r="F62" s="37">
        <f t="shared" si="0"/>
        <v>4663.6</v>
      </c>
    </row>
    <row r="63" spans="1:6" s="21" customFormat="1" ht="12.75" hidden="1">
      <c r="A63" s="30" t="s">
        <v>78</v>
      </c>
      <c r="B63" s="38">
        <v>16092.7</v>
      </c>
      <c r="C63" s="38">
        <f t="shared" si="1"/>
        <v>16092.7</v>
      </c>
      <c r="D63" s="38"/>
      <c r="E63" s="37"/>
      <c r="F63" s="37">
        <f t="shared" si="0"/>
        <v>16092.7</v>
      </c>
    </row>
    <row r="64" spans="1:6" s="21" customFormat="1" ht="12.75" hidden="1">
      <c r="A64" s="30" t="s">
        <v>79</v>
      </c>
      <c r="B64" s="38">
        <v>4728.9</v>
      </c>
      <c r="C64" s="38">
        <f t="shared" si="1"/>
        <v>4728.9</v>
      </c>
      <c r="D64" s="38"/>
      <c r="E64" s="37"/>
      <c r="F64" s="37">
        <f t="shared" si="0"/>
        <v>4728.9</v>
      </c>
    </row>
    <row r="65" spans="1:6" s="4" customFormat="1" ht="16.5" customHeight="1" hidden="1">
      <c r="A65" s="29" t="s">
        <v>61</v>
      </c>
      <c r="B65" s="36">
        <v>86292.2</v>
      </c>
      <c r="C65" s="36">
        <v>79891.7</v>
      </c>
      <c r="D65" s="36">
        <v>6400.5</v>
      </c>
      <c r="E65" s="37"/>
      <c r="F65" s="37">
        <f t="shared" si="0"/>
        <v>86292.2</v>
      </c>
    </row>
    <row r="66" spans="1:6" s="4" customFormat="1" ht="22.5" customHeight="1" hidden="1">
      <c r="A66" s="29" t="s">
        <v>62</v>
      </c>
      <c r="B66" s="36">
        <v>327.8</v>
      </c>
      <c r="C66" s="36">
        <v>327.8</v>
      </c>
      <c r="D66" s="36"/>
      <c r="E66" s="37"/>
      <c r="F66" s="37">
        <f t="shared" si="0"/>
        <v>327.8</v>
      </c>
    </row>
    <row r="67" spans="1:6" s="4" customFormat="1" ht="17.25" customHeight="1" hidden="1">
      <c r="A67" s="29" t="s">
        <v>63</v>
      </c>
      <c r="B67" s="36">
        <f>B68+B69+B70+B71</f>
        <v>18098.4</v>
      </c>
      <c r="C67" s="36">
        <f>C68+C69+C70+C71</f>
        <v>18098.4</v>
      </c>
      <c r="D67" s="36">
        <f>D68+D69+D70</f>
        <v>0</v>
      </c>
      <c r="E67" s="37"/>
      <c r="F67" s="37">
        <f t="shared" si="0"/>
        <v>18098.4</v>
      </c>
    </row>
    <row r="68" spans="1:6" s="21" customFormat="1" ht="12.75" hidden="1">
      <c r="A68" s="30" t="s">
        <v>64</v>
      </c>
      <c r="B68" s="55">
        <v>2726.7</v>
      </c>
      <c r="C68" s="55">
        <v>2726.7</v>
      </c>
      <c r="D68" s="38"/>
      <c r="E68" s="37"/>
      <c r="F68" s="37">
        <f t="shared" si="0"/>
        <v>2726.7</v>
      </c>
    </row>
    <row r="69" spans="1:6" s="21" customFormat="1" ht="12.75" hidden="1">
      <c r="A69" s="30" t="s">
        <v>80</v>
      </c>
      <c r="B69" s="38">
        <v>1783.2</v>
      </c>
      <c r="C69" s="38">
        <v>1783.2</v>
      </c>
      <c r="D69" s="38"/>
      <c r="E69" s="37"/>
      <c r="F69" s="37">
        <f t="shared" si="0"/>
        <v>1783.2</v>
      </c>
    </row>
    <row r="70" spans="1:6" s="21" customFormat="1" ht="12.75" hidden="1">
      <c r="A70" s="30" t="s">
        <v>71</v>
      </c>
      <c r="B70" s="38">
        <f>C70+D70</f>
        <v>5810</v>
      </c>
      <c r="C70" s="38">
        <v>5810</v>
      </c>
      <c r="D70" s="38"/>
      <c r="E70" s="37"/>
      <c r="F70" s="37">
        <f t="shared" si="0"/>
        <v>5810</v>
      </c>
    </row>
    <row r="71" spans="1:6" s="21" customFormat="1" ht="29.25" customHeight="1" hidden="1">
      <c r="A71" s="30" t="s">
        <v>75</v>
      </c>
      <c r="B71" s="38">
        <v>7778.5</v>
      </c>
      <c r="C71" s="38">
        <v>7778.5</v>
      </c>
      <c r="D71" s="38"/>
      <c r="E71" s="37"/>
      <c r="F71" s="37">
        <f t="shared" si="0"/>
        <v>7778.5</v>
      </c>
    </row>
    <row r="72" spans="1:6" s="4" customFormat="1" ht="16.5" customHeight="1" hidden="1">
      <c r="A72" s="29" t="s">
        <v>65</v>
      </c>
      <c r="B72" s="36">
        <v>53820.6</v>
      </c>
      <c r="C72" s="36">
        <v>53820.6</v>
      </c>
      <c r="D72" s="36"/>
      <c r="E72" s="37"/>
      <c r="F72" s="37">
        <f t="shared" si="0"/>
        <v>53820.6</v>
      </c>
    </row>
    <row r="73" spans="1:6" s="4" customFormat="1" ht="12.75" hidden="1">
      <c r="A73" s="29" t="s">
        <v>66</v>
      </c>
      <c r="B73" s="36"/>
      <c r="C73" s="36"/>
      <c r="D73" s="36"/>
      <c r="E73" s="37"/>
      <c r="F73" s="37">
        <f t="shared" si="0"/>
        <v>0</v>
      </c>
    </row>
    <row r="74" spans="1:6" s="4" customFormat="1" ht="12.75" hidden="1">
      <c r="A74" s="29" t="s">
        <v>81</v>
      </c>
      <c r="B74" s="36">
        <v>16902</v>
      </c>
      <c r="C74" s="36">
        <v>13534</v>
      </c>
      <c r="D74" s="36">
        <v>3368</v>
      </c>
      <c r="E74" s="37"/>
      <c r="F74" s="37">
        <f t="shared" si="0"/>
        <v>16902</v>
      </c>
    </row>
    <row r="75" spans="1:6" s="4" customFormat="1" ht="12.75" hidden="1">
      <c r="A75" s="29" t="s">
        <v>67</v>
      </c>
      <c r="B75" s="36"/>
      <c r="C75" s="36"/>
      <c r="D75" s="36"/>
      <c r="E75" s="37"/>
      <c r="F75" s="37">
        <f t="shared" si="0"/>
        <v>0</v>
      </c>
    </row>
    <row r="76" spans="1:6" s="4" customFormat="1" ht="12.75" hidden="1">
      <c r="A76" s="29" t="s">
        <v>68</v>
      </c>
      <c r="B76" s="36">
        <v>201.1</v>
      </c>
      <c r="C76" s="36">
        <v>24552.7</v>
      </c>
      <c r="D76" s="36">
        <v>6728.5</v>
      </c>
      <c r="E76" s="37"/>
      <c r="F76" s="37">
        <f t="shared" si="0"/>
        <v>201.1</v>
      </c>
    </row>
    <row r="77" spans="1:6" s="24" customFormat="1" ht="15.75" customHeight="1" hidden="1">
      <c r="A77" s="31" t="s">
        <v>69</v>
      </c>
      <c r="B77" s="40">
        <v>201.1</v>
      </c>
      <c r="C77" s="41"/>
      <c r="D77" s="40">
        <v>201.1</v>
      </c>
      <c r="E77" s="37"/>
      <c r="F77" s="37">
        <f t="shared" si="0"/>
        <v>201.1</v>
      </c>
    </row>
    <row r="78" spans="1:6" s="24" customFormat="1" ht="25.5" hidden="1">
      <c r="A78" s="31" t="s">
        <v>70</v>
      </c>
      <c r="B78" s="42" t="s">
        <v>13</v>
      </c>
      <c r="C78" s="40">
        <v>24552.7</v>
      </c>
      <c r="D78" s="42" t="s">
        <v>13</v>
      </c>
      <c r="E78" s="37"/>
      <c r="F78" s="37" t="e">
        <f t="shared" si="0"/>
        <v>#VALUE!</v>
      </c>
    </row>
    <row r="79" spans="1:6" s="24" customFormat="1" ht="12.75" hidden="1">
      <c r="A79" s="31"/>
      <c r="B79" s="42" t="s">
        <v>13</v>
      </c>
      <c r="C79" s="40"/>
      <c r="D79" s="42" t="s">
        <v>13</v>
      </c>
      <c r="E79" s="37"/>
      <c r="F79" s="37" t="e">
        <f t="shared" si="0"/>
        <v>#VALUE!</v>
      </c>
    </row>
    <row r="80" spans="1:6" s="25" customFormat="1" ht="19.5" customHeight="1" hidden="1">
      <c r="A80" s="32" t="s">
        <v>18</v>
      </c>
      <c r="B80" s="43">
        <f>B75+B73+B72+B67+B66+B65+B58+B57+B53+B48+B47+B45+B40+B76+B74</f>
        <v>689724.52</v>
      </c>
      <c r="C80" s="43">
        <f>C40+C45+C47+C48+C53+C57+C58+C65+C67+C72+C73+C75+C76+C66+C74</f>
        <v>659483.12</v>
      </c>
      <c r="D80" s="43">
        <f>D40+D45+D53+D65+D76+D74</f>
        <v>63656.8</v>
      </c>
      <c r="E80" s="37"/>
      <c r="F80" s="37">
        <f t="shared" si="0"/>
        <v>689724.52</v>
      </c>
    </row>
    <row r="81" spans="1:6" s="16" customFormat="1" ht="12.75" hidden="1">
      <c r="A81" s="33" t="s">
        <v>19</v>
      </c>
      <c r="B81" s="52">
        <f>B37-B80</f>
        <v>192118.57999999996</v>
      </c>
      <c r="C81" s="52">
        <f>C37-C80</f>
        <v>186945.88</v>
      </c>
      <c r="D81" s="52">
        <f>D37-D80</f>
        <v>9936.599999999991</v>
      </c>
      <c r="E81" s="37"/>
      <c r="F81" s="37">
        <f t="shared" si="0"/>
        <v>192118.57999999996</v>
      </c>
    </row>
    <row r="82" spans="1:4" ht="3" customHeight="1" hidden="1">
      <c r="A82" s="34"/>
      <c r="B82" s="56"/>
      <c r="C82" s="56"/>
      <c r="D82" s="56"/>
    </row>
    <row r="83" spans="1:4" ht="12.75" hidden="1">
      <c r="A83" s="35"/>
      <c r="B83" s="56"/>
      <c r="C83" s="56">
        <f>C80+C81</f>
        <v>846429</v>
      </c>
      <c r="D83" s="56"/>
    </row>
    <row r="84" spans="1:4" ht="12.75">
      <c r="A84" s="28" t="s">
        <v>42</v>
      </c>
      <c r="B84" s="26"/>
      <c r="C84" s="26"/>
      <c r="D84" s="26"/>
    </row>
    <row r="85" spans="1:5" s="47" customFormat="1" ht="12.75">
      <c r="A85" s="29" t="s">
        <v>43</v>
      </c>
      <c r="B85" s="36">
        <f>SUM(B86:B89)</f>
        <v>91091</v>
      </c>
      <c r="C85" s="36">
        <f>C86+C87+C88+C89</f>
        <v>52651</v>
      </c>
      <c r="D85" s="36">
        <f>D86+D87+D88</f>
        <v>38440</v>
      </c>
      <c r="E85" s="53"/>
    </row>
    <row r="86" spans="1:5" ht="12.75">
      <c r="A86" s="30" t="s">
        <v>44</v>
      </c>
      <c r="B86" s="46">
        <f>C86+D86</f>
        <v>65767.5</v>
      </c>
      <c r="C86" s="38">
        <v>38667.2</v>
      </c>
      <c r="D86" s="38">
        <v>27100.3</v>
      </c>
      <c r="E86" s="53"/>
    </row>
    <row r="87" spans="1:5" ht="12.75">
      <c r="A87" s="30" t="s">
        <v>45</v>
      </c>
      <c r="B87" s="46">
        <f>C87+D87</f>
        <v>2758.6</v>
      </c>
      <c r="C87" s="38">
        <v>2558.6</v>
      </c>
      <c r="D87" s="38">
        <v>200</v>
      </c>
      <c r="E87" s="53"/>
    </row>
    <row r="88" spans="1:6" ht="12.75">
      <c r="A88" s="30" t="s">
        <v>46</v>
      </c>
      <c r="B88" s="46">
        <f>C88+D88</f>
        <v>22564.9</v>
      </c>
      <c r="C88" s="38">
        <v>11425.2</v>
      </c>
      <c r="D88" s="38">
        <v>11139.7</v>
      </c>
      <c r="E88" s="53"/>
      <c r="F88" s="48"/>
    </row>
    <row r="89" spans="1:6" ht="12.75">
      <c r="A89" s="30" t="s">
        <v>88</v>
      </c>
      <c r="B89" s="46"/>
      <c r="C89" s="38"/>
      <c r="D89" s="38"/>
      <c r="E89" s="53"/>
      <c r="F89" s="48"/>
    </row>
    <row r="90" spans="1:6" s="47" customFormat="1" ht="12.75">
      <c r="A90" s="29" t="s">
        <v>47</v>
      </c>
      <c r="B90" s="36">
        <f>B91</f>
        <v>0</v>
      </c>
      <c r="C90" s="36">
        <f>C91</f>
        <v>0</v>
      </c>
      <c r="D90" s="36">
        <f>D91</f>
        <v>0</v>
      </c>
      <c r="E90" s="53"/>
      <c r="F90" s="49"/>
    </row>
    <row r="91" spans="1:6" ht="12.75">
      <c r="A91" s="30" t="s">
        <v>48</v>
      </c>
      <c r="B91" s="46"/>
      <c r="C91" s="38"/>
      <c r="D91" s="38"/>
      <c r="E91" s="53"/>
      <c r="F91" s="48"/>
    </row>
    <row r="92" spans="1:5" s="47" customFormat="1" ht="25.5">
      <c r="A92" s="29" t="s">
        <v>49</v>
      </c>
      <c r="B92" s="36">
        <v>4164.2</v>
      </c>
      <c r="C92" s="36">
        <v>4164.2</v>
      </c>
      <c r="D92" s="36"/>
      <c r="E92" s="53"/>
    </row>
    <row r="93" spans="1:5" ht="12.75">
      <c r="A93" s="29" t="s">
        <v>50</v>
      </c>
      <c r="B93" s="36">
        <f>C93+D93</f>
        <v>20432.100000000002</v>
      </c>
      <c r="C93" s="36">
        <f>C94+C95+C96+C97</f>
        <v>20432.100000000002</v>
      </c>
      <c r="D93" s="46"/>
      <c r="E93" s="53"/>
    </row>
    <row r="94" spans="1:5" ht="12.75">
      <c r="A94" s="30" t="s">
        <v>51</v>
      </c>
      <c r="B94" s="46">
        <v>17905.4</v>
      </c>
      <c r="C94" s="38">
        <v>17905.4</v>
      </c>
      <c r="D94" s="38"/>
      <c r="E94" s="53"/>
    </row>
    <row r="95" spans="1:5" ht="12.75">
      <c r="A95" s="30" t="s">
        <v>52</v>
      </c>
      <c r="B95" s="46">
        <f>C95+D95</f>
        <v>753.8</v>
      </c>
      <c r="C95" s="38">
        <v>753.8</v>
      </c>
      <c r="D95" s="38"/>
      <c r="E95" s="53"/>
    </row>
    <row r="96" spans="1:5" ht="12.75">
      <c r="A96" s="30" t="s">
        <v>84</v>
      </c>
      <c r="B96" s="46">
        <v>1772.9</v>
      </c>
      <c r="C96" s="38">
        <v>1772.9</v>
      </c>
      <c r="D96" s="38"/>
      <c r="E96" s="53"/>
    </row>
    <row r="97" spans="1:5" ht="12.75">
      <c r="A97" s="30" t="s">
        <v>72</v>
      </c>
      <c r="B97" s="46">
        <v>0</v>
      </c>
      <c r="C97" s="38">
        <v>0</v>
      </c>
      <c r="D97" s="38"/>
      <c r="E97" s="53"/>
    </row>
    <row r="98" spans="1:5" s="47" customFormat="1" ht="12.75">
      <c r="A98" s="29" t="s">
        <v>53</v>
      </c>
      <c r="B98" s="36">
        <f>B99+B101+B102</f>
        <v>20079.1</v>
      </c>
      <c r="C98" s="36">
        <f>C99+C101+C102</f>
        <v>772</v>
      </c>
      <c r="D98" s="36">
        <f>D99+D101</f>
        <v>19307.1</v>
      </c>
      <c r="E98" s="53"/>
    </row>
    <row r="99" spans="1:5" ht="12.75">
      <c r="A99" s="30" t="s">
        <v>54</v>
      </c>
      <c r="B99" s="46">
        <v>772</v>
      </c>
      <c r="C99" s="38">
        <v>772</v>
      </c>
      <c r="D99" s="38"/>
      <c r="E99" s="53"/>
    </row>
    <row r="100" spans="1:5" ht="12.75" hidden="1">
      <c r="A100" s="30"/>
      <c r="B100" s="46">
        <f>C100+D100</f>
        <v>0</v>
      </c>
      <c r="C100" s="38"/>
      <c r="D100" s="38"/>
      <c r="E100" s="53"/>
    </row>
    <row r="101" spans="1:5" ht="12.75">
      <c r="A101" s="30" t="s">
        <v>56</v>
      </c>
      <c r="B101" s="46">
        <f>C101+D101</f>
        <v>19307.1</v>
      </c>
      <c r="C101" s="38">
        <v>0</v>
      </c>
      <c r="D101" s="38">
        <v>19307.1</v>
      </c>
      <c r="E101" s="53"/>
    </row>
    <row r="102" spans="1:5" ht="12.75">
      <c r="A102" s="30" t="s">
        <v>89</v>
      </c>
      <c r="B102" s="46"/>
      <c r="C102" s="38"/>
      <c r="D102" s="38"/>
      <c r="E102" s="53"/>
    </row>
    <row r="103" spans="1:5" s="47" customFormat="1" ht="12.75">
      <c r="A103" s="29" t="s">
        <v>57</v>
      </c>
      <c r="B103" s="36">
        <v>1154</v>
      </c>
      <c r="C103" s="39">
        <v>1154</v>
      </c>
      <c r="D103" s="39"/>
      <c r="E103" s="53"/>
    </row>
    <row r="104" spans="1:5" s="47" customFormat="1" ht="12.75">
      <c r="A104" s="29" t="s">
        <v>58</v>
      </c>
      <c r="B104" s="36">
        <f>C104+D104</f>
        <v>521264.4</v>
      </c>
      <c r="C104" s="36">
        <f>C105+C106+C107+C108+C109+C110+C111</f>
        <v>521264.4</v>
      </c>
      <c r="D104" s="36"/>
      <c r="E104" s="53"/>
    </row>
    <row r="105" spans="1:5" ht="12.75">
      <c r="A105" s="30" t="s">
        <v>59</v>
      </c>
      <c r="B105" s="46">
        <v>307276</v>
      </c>
      <c r="C105" s="38">
        <v>307276</v>
      </c>
      <c r="D105" s="38"/>
      <c r="E105" s="53"/>
    </row>
    <row r="106" spans="1:5" ht="12.75">
      <c r="A106" s="30" t="s">
        <v>85</v>
      </c>
      <c r="B106" s="46">
        <v>180000.4</v>
      </c>
      <c r="C106" s="38">
        <v>180000.4</v>
      </c>
      <c r="D106" s="38"/>
      <c r="E106" s="53"/>
    </row>
    <row r="107" spans="1:5" ht="12.75">
      <c r="A107" s="30" t="s">
        <v>60</v>
      </c>
      <c r="B107" s="46">
        <v>2947.2</v>
      </c>
      <c r="C107" s="38">
        <v>2947.2</v>
      </c>
      <c r="D107" s="38"/>
      <c r="E107" s="53"/>
    </row>
    <row r="108" spans="1:5" ht="12.75">
      <c r="A108" s="30" t="s">
        <v>76</v>
      </c>
      <c r="B108" s="46">
        <v>2303.8</v>
      </c>
      <c r="C108" s="38">
        <v>2303.8</v>
      </c>
      <c r="D108" s="38"/>
      <c r="E108" s="53"/>
    </row>
    <row r="109" spans="1:5" ht="12.75">
      <c r="A109" s="30" t="s">
        <v>74</v>
      </c>
      <c r="B109" s="46">
        <v>6255.5</v>
      </c>
      <c r="C109" s="38">
        <v>6255.5</v>
      </c>
      <c r="D109" s="38"/>
      <c r="E109" s="53"/>
    </row>
    <row r="110" spans="1:5" ht="12.75">
      <c r="A110" s="30" t="s">
        <v>78</v>
      </c>
      <c r="B110" s="46">
        <v>16795.8</v>
      </c>
      <c r="C110" s="38">
        <v>16795.8</v>
      </c>
      <c r="D110" s="38"/>
      <c r="E110" s="53"/>
    </row>
    <row r="111" spans="1:5" ht="12.75">
      <c r="A111" s="30" t="s">
        <v>79</v>
      </c>
      <c r="B111" s="46">
        <v>5685.7</v>
      </c>
      <c r="C111" s="38">
        <v>5685.7</v>
      </c>
      <c r="D111" s="38"/>
      <c r="E111" s="53"/>
    </row>
    <row r="112" spans="1:5" s="47" customFormat="1" ht="12.75">
      <c r="A112" s="29" t="s">
        <v>61</v>
      </c>
      <c r="B112" s="36">
        <f>C112+D112</f>
        <v>118404.2</v>
      </c>
      <c r="C112" s="36">
        <v>110615.2</v>
      </c>
      <c r="D112" s="36">
        <v>7789</v>
      </c>
      <c r="E112" s="53"/>
    </row>
    <row r="113" spans="1:5" s="47" customFormat="1" ht="12.75">
      <c r="A113" s="29" t="s">
        <v>62</v>
      </c>
      <c r="B113" s="36">
        <v>370.9</v>
      </c>
      <c r="C113" s="36">
        <v>370.9</v>
      </c>
      <c r="D113" s="36"/>
      <c r="E113" s="53"/>
    </row>
    <row r="114" spans="1:5" s="47" customFormat="1" ht="12.75">
      <c r="A114" s="29" t="s">
        <v>63</v>
      </c>
      <c r="B114" s="36">
        <f>C114+D114</f>
        <v>19763.6</v>
      </c>
      <c r="C114" s="36">
        <f>C115+C116+C118+C119+C117</f>
        <v>19763.6</v>
      </c>
      <c r="D114" s="36">
        <f>D115+D116+D118</f>
        <v>0</v>
      </c>
      <c r="E114" s="53"/>
    </row>
    <row r="115" spans="1:5" ht="12.75">
      <c r="A115" s="30" t="s">
        <v>64</v>
      </c>
      <c r="B115" s="46">
        <v>3009</v>
      </c>
      <c r="C115" s="38">
        <v>3008.7</v>
      </c>
      <c r="D115" s="38"/>
      <c r="E115" s="53"/>
    </row>
    <row r="116" spans="1:5" ht="12.75">
      <c r="A116" s="30" t="s">
        <v>86</v>
      </c>
      <c r="B116" s="46">
        <v>2131.8</v>
      </c>
      <c r="C116" s="38">
        <v>2131.8</v>
      </c>
      <c r="D116" s="38"/>
      <c r="E116" s="53"/>
    </row>
    <row r="117" spans="1:5" ht="12.75">
      <c r="A117" s="30" t="s">
        <v>90</v>
      </c>
      <c r="B117" s="46">
        <v>0</v>
      </c>
      <c r="C117" s="38">
        <v>0</v>
      </c>
      <c r="D117" s="38"/>
      <c r="E117" s="53"/>
    </row>
    <row r="118" spans="1:5" ht="12.75">
      <c r="A118" s="30" t="s">
        <v>71</v>
      </c>
      <c r="B118" s="46">
        <f>C118+D118</f>
        <v>5810</v>
      </c>
      <c r="C118" s="38">
        <v>5810</v>
      </c>
      <c r="D118" s="38"/>
      <c r="E118" s="53"/>
    </row>
    <row r="119" spans="1:5" ht="25.5">
      <c r="A119" s="30" t="s">
        <v>75</v>
      </c>
      <c r="B119" s="46">
        <v>8813.1</v>
      </c>
      <c r="C119" s="38">
        <v>8813.1</v>
      </c>
      <c r="D119" s="38"/>
      <c r="E119" s="53"/>
    </row>
    <row r="120" spans="1:5" s="47" customFormat="1" ht="12.75">
      <c r="A120" s="29" t="s">
        <v>65</v>
      </c>
      <c r="B120" s="36">
        <f>C120+D120</f>
        <v>67847.4</v>
      </c>
      <c r="C120" s="36">
        <v>67847.4</v>
      </c>
      <c r="D120" s="36"/>
      <c r="E120" s="53"/>
    </row>
    <row r="121" spans="1:5" s="47" customFormat="1" ht="12.75" hidden="1">
      <c r="A121" s="29"/>
      <c r="B121" s="36">
        <f>C121+D121</f>
        <v>0</v>
      </c>
      <c r="C121" s="36"/>
      <c r="D121" s="36"/>
      <c r="E121" s="53"/>
    </row>
    <row r="122" spans="1:5" s="47" customFormat="1" ht="12.75">
      <c r="A122" s="29" t="s">
        <v>91</v>
      </c>
      <c r="B122" s="36">
        <f>C122+D122</f>
        <v>17227.2</v>
      </c>
      <c r="C122" s="36">
        <v>14603.7</v>
      </c>
      <c r="D122" s="36">
        <v>2623.5</v>
      </c>
      <c r="E122" s="53"/>
    </row>
    <row r="123" spans="1:5" s="47" customFormat="1" ht="12.75">
      <c r="A123" s="29" t="s">
        <v>68</v>
      </c>
      <c r="B123" s="36">
        <v>45</v>
      </c>
      <c r="C123" s="36">
        <v>32790.5</v>
      </c>
      <c r="D123" s="36">
        <v>5388.8</v>
      </c>
      <c r="E123" s="53"/>
    </row>
    <row r="124" spans="1:5" ht="12.75">
      <c r="A124" s="31" t="s">
        <v>69</v>
      </c>
      <c r="B124" s="38">
        <v>45</v>
      </c>
      <c r="C124" s="46"/>
      <c r="D124" s="38">
        <v>45</v>
      </c>
      <c r="E124" s="53"/>
    </row>
    <row r="125" spans="1:5" ht="25.5">
      <c r="A125" s="31" t="s">
        <v>70</v>
      </c>
      <c r="B125" s="42" t="s">
        <v>13</v>
      </c>
      <c r="C125" s="40">
        <v>32790.5</v>
      </c>
      <c r="D125" s="42" t="s">
        <v>13</v>
      </c>
      <c r="E125" s="53"/>
    </row>
    <row r="126" spans="1:5" ht="12.75" hidden="1">
      <c r="A126" s="31"/>
      <c r="B126" s="42"/>
      <c r="C126" s="40"/>
      <c r="D126" s="42" t="s">
        <v>13</v>
      </c>
      <c r="E126" s="53"/>
    </row>
    <row r="127" spans="1:5" ht="12.75" hidden="1">
      <c r="A127" s="29" t="s">
        <v>81</v>
      </c>
      <c r="B127" s="50">
        <f>C127+D127</f>
        <v>0</v>
      </c>
      <c r="C127" s="51"/>
      <c r="D127" s="50"/>
      <c r="E127" s="53"/>
    </row>
    <row r="128" spans="1:5" ht="15.75">
      <c r="A128" s="32" t="s">
        <v>18</v>
      </c>
      <c r="B128" s="43">
        <f>B122+B121+B120+B114+B113+B112+B104+B103+B98+B93+B92+B90+B85+B124+B127</f>
        <v>881843.0999999999</v>
      </c>
      <c r="C128" s="43">
        <f>C122+C121+C120+C114+C113+C112+C104+C103+C98+C93+C92+C90+C85+C123+C127</f>
        <v>846428.9999999999</v>
      </c>
      <c r="D128" s="43">
        <f>D122+D121+D120+D114+D113+D112+D104+D103+D98+D93+D92+D90+D85+D123+D124+D127</f>
        <v>73593.40000000001</v>
      </c>
      <c r="E128" s="53"/>
    </row>
    <row r="129" spans="1:5" ht="12.75">
      <c r="A129" s="33" t="s">
        <v>19</v>
      </c>
      <c r="B129" s="52">
        <f>B37-B128</f>
        <v>0</v>
      </c>
      <c r="C129" s="52">
        <f>C37-C128</f>
        <v>0</v>
      </c>
      <c r="D129" s="52">
        <f>D37-D128</f>
        <v>0</v>
      </c>
      <c r="E129" s="53"/>
    </row>
  </sheetData>
  <sheetProtection/>
  <mergeCells count="7">
    <mergeCell ref="C1:D1"/>
    <mergeCell ref="A2:D2"/>
    <mergeCell ref="A3:D3"/>
    <mergeCell ref="A4:D4"/>
    <mergeCell ref="A6:A7"/>
    <mergeCell ref="B6:B7"/>
    <mergeCell ref="C6:D6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zoomScalePageLayoutView="0" workbookViewId="0" topLeftCell="A105">
      <selection activeCell="G16" sqref="G1:G16384"/>
    </sheetView>
  </sheetViews>
  <sheetFormatPr defaultColWidth="9.140625" defaultRowHeight="12.75"/>
  <cols>
    <col min="1" max="1" width="58.8515625" style="1" customWidth="1"/>
    <col min="2" max="2" width="20.57421875" style="2" customWidth="1"/>
    <col min="3" max="3" width="17.421875" style="2" customWidth="1"/>
    <col min="4" max="4" width="15.421875" style="2" customWidth="1"/>
    <col min="5" max="5" width="10.8515625" style="0" bestFit="1" customWidth="1"/>
  </cols>
  <sheetData>
    <row r="1" spans="3:4" ht="12.75">
      <c r="C1" s="57" t="s">
        <v>24</v>
      </c>
      <c r="D1" s="57"/>
    </row>
    <row r="2" spans="1:4" ht="15.75">
      <c r="A2" s="58" t="s">
        <v>25</v>
      </c>
      <c r="B2" s="58"/>
      <c r="C2" s="58"/>
      <c r="D2" s="58"/>
    </row>
    <row r="3" spans="1:4" ht="12.75">
      <c r="A3" s="59" t="s">
        <v>26</v>
      </c>
      <c r="B3" s="59"/>
      <c r="C3" s="59"/>
      <c r="D3" s="59"/>
    </row>
    <row r="4" spans="1:4" ht="15.75">
      <c r="A4" s="58" t="s">
        <v>87</v>
      </c>
      <c r="B4" s="58"/>
      <c r="C4" s="58"/>
      <c r="D4" s="58"/>
    </row>
    <row r="5" ht="12.75">
      <c r="D5" s="3" t="s">
        <v>0</v>
      </c>
    </row>
    <row r="6" spans="1:4" s="4" customFormat="1" ht="18" customHeight="1">
      <c r="A6" s="60" t="s">
        <v>27</v>
      </c>
      <c r="B6" s="61" t="s">
        <v>28</v>
      </c>
      <c r="C6" s="62" t="s">
        <v>1</v>
      </c>
      <c r="D6" s="62"/>
    </row>
    <row r="7" spans="1:4" s="4" customFormat="1" ht="33" customHeight="1">
      <c r="A7" s="60"/>
      <c r="B7" s="61"/>
      <c r="C7" s="5" t="s">
        <v>29</v>
      </c>
      <c r="D7" s="5" t="s">
        <v>30</v>
      </c>
    </row>
    <row r="8" spans="1:4" ht="18.75" customHeight="1">
      <c r="A8" s="6" t="s">
        <v>2</v>
      </c>
      <c r="B8" s="26">
        <v>243084</v>
      </c>
      <c r="C8" s="7">
        <f>B8-D8</f>
        <v>228054.6</v>
      </c>
      <c r="D8" s="7">
        <v>15029.4</v>
      </c>
    </row>
    <row r="9" spans="1:4" ht="12.75">
      <c r="A9" s="8" t="s">
        <v>31</v>
      </c>
      <c r="B9" s="26"/>
      <c r="C9" s="9" t="s">
        <v>32</v>
      </c>
      <c r="D9" s="9"/>
    </row>
    <row r="10" spans="1:4" ht="12.75">
      <c r="A10" s="8" t="s">
        <v>33</v>
      </c>
      <c r="B10" s="26">
        <v>206621.4</v>
      </c>
      <c r="C10" s="7">
        <v>206621.4</v>
      </c>
      <c r="D10" s="9" t="s">
        <v>32</v>
      </c>
    </row>
    <row r="11" spans="1:4" ht="12.75">
      <c r="A11" s="44" t="s">
        <v>77</v>
      </c>
      <c r="B11" s="26"/>
      <c r="C11" s="26"/>
      <c r="D11" s="45"/>
    </row>
    <row r="12" spans="1:4" ht="15.75" customHeight="1">
      <c r="A12" s="44" t="s">
        <v>34</v>
      </c>
      <c r="B12" s="26">
        <v>243084</v>
      </c>
      <c r="C12" s="26">
        <f>B12-D12</f>
        <v>228054.6</v>
      </c>
      <c r="D12" s="26">
        <v>15029.4</v>
      </c>
    </row>
    <row r="13" spans="1:4" ht="12.75">
      <c r="A13" s="6" t="s">
        <v>3</v>
      </c>
      <c r="B13" s="26">
        <v>5568</v>
      </c>
      <c r="C13" s="9" t="s">
        <v>32</v>
      </c>
      <c r="D13" s="7">
        <v>5568</v>
      </c>
    </row>
    <row r="14" spans="1:4" ht="12.75">
      <c r="A14" s="6" t="s">
        <v>22</v>
      </c>
      <c r="B14" s="26">
        <v>17370.3</v>
      </c>
      <c r="C14" s="7">
        <v>17370.3</v>
      </c>
      <c r="D14" s="7"/>
    </row>
    <row r="15" spans="1:4" ht="12.75">
      <c r="A15" s="6" t="s">
        <v>4</v>
      </c>
      <c r="B15" s="26">
        <v>17393</v>
      </c>
      <c r="C15" s="9" t="s">
        <v>32</v>
      </c>
      <c r="D15" s="7">
        <v>17393</v>
      </c>
    </row>
    <row r="16" spans="1:4" ht="12.75">
      <c r="A16" s="6" t="s">
        <v>5</v>
      </c>
      <c r="B16" s="26">
        <v>0</v>
      </c>
      <c r="C16" s="7">
        <v>0</v>
      </c>
      <c r="D16" s="9" t="s">
        <v>32</v>
      </c>
    </row>
    <row r="17" spans="1:4" ht="12.75">
      <c r="A17" s="6" t="s">
        <v>23</v>
      </c>
      <c r="B17" s="26">
        <v>2823</v>
      </c>
      <c r="C17" s="7">
        <v>2823</v>
      </c>
      <c r="D17" s="9" t="s">
        <v>32</v>
      </c>
    </row>
    <row r="18" spans="1:4" ht="12.75">
      <c r="A18" s="10" t="s">
        <v>6</v>
      </c>
      <c r="B18" s="26">
        <v>12979</v>
      </c>
      <c r="C18" s="7">
        <v>12979</v>
      </c>
      <c r="D18" s="9" t="s">
        <v>32</v>
      </c>
    </row>
    <row r="19" spans="1:4" ht="12.75">
      <c r="A19" s="6" t="s">
        <v>7</v>
      </c>
      <c r="B19" s="26">
        <v>2175</v>
      </c>
      <c r="C19" s="7">
        <v>1087.5</v>
      </c>
      <c r="D19" s="7">
        <v>1087.5</v>
      </c>
    </row>
    <row r="20" spans="1:4" ht="12.75">
      <c r="A20" s="6" t="s">
        <v>8</v>
      </c>
      <c r="B20" s="26">
        <v>2078</v>
      </c>
      <c r="C20" s="7">
        <v>2057</v>
      </c>
      <c r="D20" s="7">
        <v>21</v>
      </c>
    </row>
    <row r="21" spans="1:4" ht="12.75">
      <c r="A21" s="6" t="s">
        <v>35</v>
      </c>
      <c r="B21" s="26">
        <v>0</v>
      </c>
      <c r="C21" s="7">
        <f>B21-D21</f>
        <v>0</v>
      </c>
      <c r="D21" s="7"/>
    </row>
    <row r="22" spans="1:4" ht="12.75">
      <c r="A22" s="6" t="s">
        <v>36</v>
      </c>
      <c r="B22" s="7">
        <v>0</v>
      </c>
      <c r="C22" s="7">
        <v>0</v>
      </c>
      <c r="D22" s="9" t="s">
        <v>32</v>
      </c>
    </row>
    <row r="23" spans="1:4" ht="15" customHeight="1">
      <c r="A23" s="6" t="s">
        <v>37</v>
      </c>
      <c r="B23" s="7">
        <v>12543</v>
      </c>
      <c r="C23" s="7">
        <v>11701</v>
      </c>
      <c r="D23" s="7">
        <v>842</v>
      </c>
    </row>
    <row r="24" spans="1:4" ht="18" customHeight="1">
      <c r="A24" s="6" t="s">
        <v>38</v>
      </c>
      <c r="B24" s="7">
        <v>1148</v>
      </c>
      <c r="C24" s="7">
        <v>1148</v>
      </c>
      <c r="D24" s="9" t="s">
        <v>32</v>
      </c>
    </row>
    <row r="25" spans="1:4" ht="25.5">
      <c r="A25" s="6" t="s">
        <v>39</v>
      </c>
      <c r="B25" s="7"/>
      <c r="C25" s="7"/>
      <c r="D25" s="7"/>
    </row>
    <row r="26" spans="1:4" s="13" customFormat="1" ht="21.75" customHeight="1">
      <c r="A26" s="11" t="s">
        <v>9</v>
      </c>
      <c r="B26" s="12">
        <f>SUM(B12:B25)</f>
        <v>317161.3</v>
      </c>
      <c r="C26" s="12">
        <f>SUM(C12:C25)</f>
        <v>277220.4</v>
      </c>
      <c r="D26" s="12">
        <f>SUM(D12:D25)</f>
        <v>39940.9</v>
      </c>
    </row>
    <row r="27" spans="1:4" s="16" customFormat="1" ht="18" customHeight="1">
      <c r="A27" s="14" t="s">
        <v>10</v>
      </c>
      <c r="B27" s="15">
        <f>SUM(B29:B32)</f>
        <v>554774.77</v>
      </c>
      <c r="C27" s="15">
        <f>SUM(C29:C32,C36)</f>
        <v>562334.27</v>
      </c>
      <c r="D27" s="15">
        <f>SUM(D33:D36)</f>
        <v>33322.7</v>
      </c>
    </row>
    <row r="28" spans="1:4" ht="12.75">
      <c r="A28" s="17" t="s">
        <v>11</v>
      </c>
      <c r="B28" s="7"/>
      <c r="C28" s="7"/>
      <c r="D28" s="7"/>
    </row>
    <row r="29" spans="1:4" ht="15" customHeight="1">
      <c r="A29" s="6" t="s">
        <v>12</v>
      </c>
      <c r="B29" s="7">
        <v>64055</v>
      </c>
      <c r="C29" s="7">
        <v>64055</v>
      </c>
      <c r="D29" s="9" t="s">
        <v>13</v>
      </c>
    </row>
    <row r="30" spans="1:4" ht="18" customHeight="1">
      <c r="A30" s="6" t="s">
        <v>20</v>
      </c>
      <c r="B30" s="7">
        <f>C30</f>
        <v>269570.1</v>
      </c>
      <c r="C30" s="7">
        <v>269570.1</v>
      </c>
      <c r="D30" s="9" t="s">
        <v>13</v>
      </c>
    </row>
    <row r="31" spans="1:4" ht="16.5" customHeight="1">
      <c r="A31" s="18" t="s">
        <v>21</v>
      </c>
      <c r="B31" s="7">
        <f>C31</f>
        <v>221149.67</v>
      </c>
      <c r="C31" s="7">
        <v>221149.67</v>
      </c>
      <c r="D31" s="9" t="s">
        <v>13</v>
      </c>
    </row>
    <row r="32" spans="1:4" ht="15" customHeight="1">
      <c r="A32" s="6" t="s">
        <v>40</v>
      </c>
      <c r="B32" s="7">
        <v>0</v>
      </c>
      <c r="C32" s="7">
        <v>0</v>
      </c>
      <c r="D32" s="9" t="s">
        <v>13</v>
      </c>
    </row>
    <row r="33" spans="1:4" ht="15" customHeight="1">
      <c r="A33" s="18" t="s">
        <v>14</v>
      </c>
      <c r="B33" s="9" t="s">
        <v>13</v>
      </c>
      <c r="C33" s="9" t="s">
        <v>13</v>
      </c>
      <c r="D33" s="9"/>
    </row>
    <row r="34" spans="1:4" ht="15" customHeight="1">
      <c r="A34" s="19" t="s">
        <v>15</v>
      </c>
      <c r="B34" s="45" t="s">
        <v>13</v>
      </c>
      <c r="C34" s="45" t="s">
        <v>13</v>
      </c>
      <c r="D34" s="45"/>
    </row>
    <row r="35" spans="1:4" ht="15" customHeight="1">
      <c r="A35" s="19" t="s">
        <v>16</v>
      </c>
      <c r="B35" s="45" t="s">
        <v>13</v>
      </c>
      <c r="C35" s="45" t="s">
        <v>13</v>
      </c>
      <c r="D35" s="45"/>
    </row>
    <row r="36" spans="1:4" ht="17.25" customHeight="1">
      <c r="A36" s="20" t="s">
        <v>41</v>
      </c>
      <c r="B36" s="45" t="s">
        <v>13</v>
      </c>
      <c r="C36" s="45">
        <v>7559.5</v>
      </c>
      <c r="D36" s="26">
        <v>33322.7</v>
      </c>
    </row>
    <row r="37" spans="1:4" s="13" customFormat="1" ht="21" customHeight="1">
      <c r="A37" s="27" t="s">
        <v>17</v>
      </c>
      <c r="B37" s="54">
        <f>B26+B27</f>
        <v>871936.0700000001</v>
      </c>
      <c r="C37" s="54">
        <f>C26+C27</f>
        <v>839554.67</v>
      </c>
      <c r="D37" s="54">
        <f>D26+D27</f>
        <v>73263.6</v>
      </c>
    </row>
    <row r="38" spans="1:4" ht="9" customHeight="1">
      <c r="A38" s="10"/>
      <c r="B38" s="26"/>
      <c r="C38" s="26"/>
      <c r="D38" s="26"/>
    </row>
    <row r="39" spans="1:4" ht="12.75" hidden="1">
      <c r="A39" s="28" t="s">
        <v>42</v>
      </c>
      <c r="B39" s="26"/>
      <c r="C39" s="26"/>
      <c r="D39" s="26"/>
    </row>
    <row r="40" spans="1:6" s="4" customFormat="1" ht="20.25" customHeight="1" hidden="1">
      <c r="A40" s="29" t="s">
        <v>43</v>
      </c>
      <c r="B40" s="36">
        <f>C40+D40</f>
        <v>71117.51999999999</v>
      </c>
      <c r="C40" s="36">
        <f>C41+C42+C44+C43</f>
        <v>41591.02</v>
      </c>
      <c r="D40" s="36">
        <f>D41+D42+D44+D43</f>
        <v>29526.5</v>
      </c>
      <c r="E40" s="37"/>
      <c r="F40" s="37">
        <f>B40-E40</f>
        <v>71117.51999999999</v>
      </c>
    </row>
    <row r="41" spans="1:6" s="21" customFormat="1" ht="12.75" hidden="1">
      <c r="A41" s="30" t="s">
        <v>44</v>
      </c>
      <c r="B41" s="46">
        <v>50136.3</v>
      </c>
      <c r="C41" s="38">
        <v>29736.6</v>
      </c>
      <c r="D41" s="38">
        <v>20399.7</v>
      </c>
      <c r="E41" s="37"/>
      <c r="F41" s="37">
        <f aca="true" t="shared" si="0" ref="F41:F81">B41-E41</f>
        <v>50136.3</v>
      </c>
    </row>
    <row r="42" spans="1:6" s="21" customFormat="1" ht="12.75" hidden="1">
      <c r="A42" s="30" t="s">
        <v>45</v>
      </c>
      <c r="B42" s="46">
        <f>C42+D42</f>
        <v>2758.6</v>
      </c>
      <c r="C42" s="38">
        <v>2558.6</v>
      </c>
      <c r="D42" s="38">
        <v>200</v>
      </c>
      <c r="E42" s="37"/>
      <c r="F42" s="37">
        <f t="shared" si="0"/>
        <v>2758.6</v>
      </c>
    </row>
    <row r="43" spans="1:6" s="21" customFormat="1" ht="12.75" hidden="1">
      <c r="A43" s="30" t="s">
        <v>82</v>
      </c>
      <c r="B43" s="46">
        <v>15557.6</v>
      </c>
      <c r="C43" s="38">
        <v>6630.8</v>
      </c>
      <c r="D43" s="38">
        <v>8926.8</v>
      </c>
      <c r="E43" s="37"/>
      <c r="F43" s="37">
        <f t="shared" si="0"/>
        <v>15557.6</v>
      </c>
    </row>
    <row r="44" spans="1:6" s="21" customFormat="1" ht="12.75" hidden="1">
      <c r="A44" s="30" t="s">
        <v>46</v>
      </c>
      <c r="B44" s="46">
        <v>2665.02</v>
      </c>
      <c r="C44" s="38">
        <v>2665.02</v>
      </c>
      <c r="D44" s="38">
        <v>0</v>
      </c>
      <c r="E44" s="37"/>
      <c r="F44" s="37">
        <f t="shared" si="0"/>
        <v>2665.02</v>
      </c>
    </row>
    <row r="45" spans="1:6" s="4" customFormat="1" ht="24" customHeight="1" hidden="1">
      <c r="A45" s="29" t="s">
        <v>47</v>
      </c>
      <c r="B45" s="36">
        <v>2335.3</v>
      </c>
      <c r="C45" s="36">
        <v>2335.3</v>
      </c>
      <c r="D45" s="36">
        <v>2335.3</v>
      </c>
      <c r="E45" s="37"/>
      <c r="F45" s="37">
        <f t="shared" si="0"/>
        <v>2335.3</v>
      </c>
    </row>
    <row r="46" spans="1:6" s="22" customFormat="1" ht="12.75" hidden="1">
      <c r="A46" s="30" t="s">
        <v>48</v>
      </c>
      <c r="B46" s="46">
        <v>2335.3</v>
      </c>
      <c r="C46" s="38">
        <v>2335.3</v>
      </c>
      <c r="D46" s="38">
        <v>2335.3</v>
      </c>
      <c r="E46" s="37"/>
      <c r="F46" s="37">
        <f t="shared" si="0"/>
        <v>2335.3</v>
      </c>
    </row>
    <row r="47" spans="1:6" s="4" customFormat="1" ht="31.5" customHeight="1" hidden="1">
      <c r="A47" s="29" t="s">
        <v>49</v>
      </c>
      <c r="B47" s="36">
        <v>2388</v>
      </c>
      <c r="C47" s="36">
        <v>2388</v>
      </c>
      <c r="D47" s="36"/>
      <c r="E47" s="37"/>
      <c r="F47" s="37">
        <f t="shared" si="0"/>
        <v>2388</v>
      </c>
    </row>
    <row r="48" spans="1:6" s="4" customFormat="1" ht="16.5" customHeight="1" hidden="1">
      <c r="A48" s="29" t="s">
        <v>50</v>
      </c>
      <c r="B48" s="36">
        <f>B49+B50+B51+B52</f>
        <v>21758.899999999998</v>
      </c>
      <c r="C48" s="36">
        <f>C49+C50+C51+C52</f>
        <v>21758.899999999998</v>
      </c>
      <c r="D48" s="36"/>
      <c r="E48" s="37"/>
      <c r="F48" s="37">
        <f t="shared" si="0"/>
        <v>21758.899999999998</v>
      </c>
    </row>
    <row r="49" spans="1:6" s="21" customFormat="1" ht="12.75" hidden="1">
      <c r="A49" s="30" t="s">
        <v>51</v>
      </c>
      <c r="B49" s="38">
        <v>19200</v>
      </c>
      <c r="C49" s="38">
        <v>19200</v>
      </c>
      <c r="D49" s="38"/>
      <c r="E49" s="37"/>
      <c r="F49" s="37">
        <f t="shared" si="0"/>
        <v>19200</v>
      </c>
    </row>
    <row r="50" spans="1:6" s="21" customFormat="1" ht="11.25" customHeight="1" hidden="1">
      <c r="A50" s="30" t="s">
        <v>52</v>
      </c>
      <c r="B50" s="38">
        <v>753.8</v>
      </c>
      <c r="C50" s="38">
        <v>753.8</v>
      </c>
      <c r="D50" s="38"/>
      <c r="E50" s="37"/>
      <c r="F50" s="37">
        <f t="shared" si="0"/>
        <v>753.8</v>
      </c>
    </row>
    <row r="51" spans="1:6" s="21" customFormat="1" ht="11.25" customHeight="1" hidden="1">
      <c r="A51" s="30" t="s">
        <v>73</v>
      </c>
      <c r="B51" s="38">
        <v>1805.1</v>
      </c>
      <c r="C51" s="38">
        <v>1805.1</v>
      </c>
      <c r="D51" s="38"/>
      <c r="E51" s="37"/>
      <c r="F51" s="37">
        <f t="shared" si="0"/>
        <v>1805.1</v>
      </c>
    </row>
    <row r="52" spans="1:6" s="21" customFormat="1" ht="11.25" customHeight="1" hidden="1">
      <c r="A52" s="30" t="s">
        <v>72</v>
      </c>
      <c r="B52" s="38">
        <v>0</v>
      </c>
      <c r="C52" s="38">
        <v>0</v>
      </c>
      <c r="D52" s="38"/>
      <c r="E52" s="37"/>
      <c r="F52" s="37">
        <f t="shared" si="0"/>
        <v>0</v>
      </c>
    </row>
    <row r="53" spans="1:6" s="4" customFormat="1" ht="18" customHeight="1" hidden="1">
      <c r="A53" s="29" t="s">
        <v>53</v>
      </c>
      <c r="B53" s="36">
        <f>B54+B55+B56</f>
        <v>16070</v>
      </c>
      <c r="C53" s="36">
        <f>C54+C55+C56</f>
        <v>772</v>
      </c>
      <c r="D53" s="36">
        <v>15298</v>
      </c>
      <c r="E53" s="37"/>
      <c r="F53" s="37">
        <f t="shared" si="0"/>
        <v>16070</v>
      </c>
    </row>
    <row r="54" spans="1:6" s="21" customFormat="1" ht="12.75" hidden="1">
      <c r="A54" s="30" t="s">
        <v>54</v>
      </c>
      <c r="B54" s="38">
        <f>C54+D54</f>
        <v>772</v>
      </c>
      <c r="C54" s="38">
        <v>772</v>
      </c>
      <c r="D54" s="38"/>
      <c r="E54" s="37"/>
      <c r="F54" s="37">
        <f t="shared" si="0"/>
        <v>772</v>
      </c>
    </row>
    <row r="55" spans="1:6" s="21" customFormat="1" ht="12.75" hidden="1">
      <c r="A55" s="30" t="s">
        <v>55</v>
      </c>
      <c r="B55" s="38">
        <v>0</v>
      </c>
      <c r="C55" s="38">
        <v>0</v>
      </c>
      <c r="D55" s="38"/>
      <c r="E55" s="37"/>
      <c r="F55" s="37">
        <f t="shared" si="0"/>
        <v>0</v>
      </c>
    </row>
    <row r="56" spans="1:6" s="21" customFormat="1" ht="12.75" hidden="1">
      <c r="A56" s="30" t="s">
        <v>56</v>
      </c>
      <c r="B56" s="38">
        <v>15298</v>
      </c>
      <c r="C56" s="38">
        <v>0</v>
      </c>
      <c r="D56" s="38">
        <v>15298</v>
      </c>
      <c r="E56" s="37"/>
      <c r="F56" s="37">
        <f t="shared" si="0"/>
        <v>15298</v>
      </c>
    </row>
    <row r="57" spans="1:6" s="23" customFormat="1" ht="19.5" customHeight="1" hidden="1">
      <c r="A57" s="29" t="s">
        <v>57</v>
      </c>
      <c r="B57" s="36">
        <v>492</v>
      </c>
      <c r="C57" s="39">
        <v>492</v>
      </c>
      <c r="D57" s="39"/>
      <c r="E57" s="37"/>
      <c r="F57" s="37">
        <f t="shared" si="0"/>
        <v>492</v>
      </c>
    </row>
    <row r="58" spans="1:6" s="4" customFormat="1" ht="19.5" customHeight="1" hidden="1">
      <c r="A58" s="29" t="s">
        <v>58</v>
      </c>
      <c r="B58" s="36">
        <f>C58+D58</f>
        <v>399920.7</v>
      </c>
      <c r="C58" s="36">
        <f>C59+C60+C61+C62+C63+C64</f>
        <v>399920.7</v>
      </c>
      <c r="D58" s="36"/>
      <c r="E58" s="37"/>
      <c r="F58" s="37">
        <f t="shared" si="0"/>
        <v>399920.7</v>
      </c>
    </row>
    <row r="59" spans="1:6" s="21" customFormat="1" ht="12.75" hidden="1">
      <c r="A59" s="30" t="s">
        <v>59</v>
      </c>
      <c r="B59" s="38">
        <v>370190.9</v>
      </c>
      <c r="C59" s="38">
        <f aca="true" t="shared" si="1" ref="C59:C64">B59</f>
        <v>370190.9</v>
      </c>
      <c r="D59" s="38"/>
      <c r="E59" s="37"/>
      <c r="F59" s="37">
        <f t="shared" si="0"/>
        <v>370190.9</v>
      </c>
    </row>
    <row r="60" spans="1:6" s="21" customFormat="1" ht="12.75" hidden="1">
      <c r="A60" s="30" t="s">
        <v>60</v>
      </c>
      <c r="B60" s="38">
        <v>656</v>
      </c>
      <c r="C60" s="38">
        <f t="shared" si="1"/>
        <v>656</v>
      </c>
      <c r="D60" s="38"/>
      <c r="E60" s="37"/>
      <c r="F60" s="37">
        <f t="shared" si="0"/>
        <v>656</v>
      </c>
    </row>
    <row r="61" spans="1:6" s="21" customFormat="1" ht="12.75" hidden="1">
      <c r="A61" s="30" t="s">
        <v>76</v>
      </c>
      <c r="B61" s="38">
        <v>3588.6</v>
      </c>
      <c r="C61" s="38">
        <f t="shared" si="1"/>
        <v>3588.6</v>
      </c>
      <c r="D61" s="38"/>
      <c r="E61" s="37"/>
      <c r="F61" s="37">
        <f t="shared" si="0"/>
        <v>3588.6</v>
      </c>
    </row>
    <row r="62" spans="1:6" s="21" customFormat="1" ht="12.75" hidden="1">
      <c r="A62" s="30" t="s">
        <v>74</v>
      </c>
      <c r="B62" s="38">
        <v>4663.6</v>
      </c>
      <c r="C62" s="38">
        <f t="shared" si="1"/>
        <v>4663.6</v>
      </c>
      <c r="D62" s="38"/>
      <c r="E62" s="37"/>
      <c r="F62" s="37">
        <f t="shared" si="0"/>
        <v>4663.6</v>
      </c>
    </row>
    <row r="63" spans="1:6" s="21" customFormat="1" ht="12.75" hidden="1">
      <c r="A63" s="30" t="s">
        <v>78</v>
      </c>
      <c r="B63" s="38">
        <v>16092.7</v>
      </c>
      <c r="C63" s="38">
        <f t="shared" si="1"/>
        <v>16092.7</v>
      </c>
      <c r="D63" s="38"/>
      <c r="E63" s="37"/>
      <c r="F63" s="37">
        <f t="shared" si="0"/>
        <v>16092.7</v>
      </c>
    </row>
    <row r="64" spans="1:6" s="21" customFormat="1" ht="12.75" hidden="1">
      <c r="A64" s="30" t="s">
        <v>79</v>
      </c>
      <c r="B64" s="38">
        <v>4728.9</v>
      </c>
      <c r="C64" s="38">
        <f t="shared" si="1"/>
        <v>4728.9</v>
      </c>
      <c r="D64" s="38"/>
      <c r="E64" s="37"/>
      <c r="F64" s="37">
        <f t="shared" si="0"/>
        <v>4728.9</v>
      </c>
    </row>
    <row r="65" spans="1:6" s="4" customFormat="1" ht="16.5" customHeight="1" hidden="1">
      <c r="A65" s="29" t="s">
        <v>61</v>
      </c>
      <c r="B65" s="36">
        <v>86292.2</v>
      </c>
      <c r="C65" s="36">
        <v>79891.7</v>
      </c>
      <c r="D65" s="36">
        <v>6400.5</v>
      </c>
      <c r="E65" s="37"/>
      <c r="F65" s="37">
        <f t="shared" si="0"/>
        <v>86292.2</v>
      </c>
    </row>
    <row r="66" spans="1:6" s="4" customFormat="1" ht="22.5" customHeight="1" hidden="1">
      <c r="A66" s="29" t="s">
        <v>62</v>
      </c>
      <c r="B66" s="36">
        <v>327.8</v>
      </c>
      <c r="C66" s="36">
        <v>327.8</v>
      </c>
      <c r="D66" s="36"/>
      <c r="E66" s="37"/>
      <c r="F66" s="37">
        <f t="shared" si="0"/>
        <v>327.8</v>
      </c>
    </row>
    <row r="67" spans="1:6" s="4" customFormat="1" ht="17.25" customHeight="1" hidden="1">
      <c r="A67" s="29" t="s">
        <v>63</v>
      </c>
      <c r="B67" s="36">
        <f>B68+B69+B70+B71</f>
        <v>18098.4</v>
      </c>
      <c r="C67" s="36">
        <f>C68+C69+C70+C71</f>
        <v>18098.4</v>
      </c>
      <c r="D67" s="36">
        <f>D68+D69+D70</f>
        <v>0</v>
      </c>
      <c r="E67" s="37"/>
      <c r="F67" s="37">
        <f t="shared" si="0"/>
        <v>18098.4</v>
      </c>
    </row>
    <row r="68" spans="1:6" s="21" customFormat="1" ht="12.75" hidden="1">
      <c r="A68" s="30" t="s">
        <v>64</v>
      </c>
      <c r="B68" s="55">
        <v>2726.7</v>
      </c>
      <c r="C68" s="55">
        <v>2726.7</v>
      </c>
      <c r="D68" s="38"/>
      <c r="E68" s="37"/>
      <c r="F68" s="37">
        <f t="shared" si="0"/>
        <v>2726.7</v>
      </c>
    </row>
    <row r="69" spans="1:6" s="21" customFormat="1" ht="12.75" hidden="1">
      <c r="A69" s="30" t="s">
        <v>80</v>
      </c>
      <c r="B69" s="38">
        <v>1783.2</v>
      </c>
      <c r="C69" s="38">
        <v>1783.2</v>
      </c>
      <c r="D69" s="38"/>
      <c r="E69" s="37"/>
      <c r="F69" s="37">
        <f t="shared" si="0"/>
        <v>1783.2</v>
      </c>
    </row>
    <row r="70" spans="1:6" s="21" customFormat="1" ht="12.75" hidden="1">
      <c r="A70" s="30" t="s">
        <v>71</v>
      </c>
      <c r="B70" s="38">
        <f>C70+D70</f>
        <v>5810</v>
      </c>
      <c r="C70" s="38">
        <v>5810</v>
      </c>
      <c r="D70" s="38"/>
      <c r="E70" s="37"/>
      <c r="F70" s="37">
        <f t="shared" si="0"/>
        <v>5810</v>
      </c>
    </row>
    <row r="71" spans="1:6" s="21" customFormat="1" ht="29.25" customHeight="1" hidden="1">
      <c r="A71" s="30" t="s">
        <v>75</v>
      </c>
      <c r="B71" s="38">
        <v>7778.5</v>
      </c>
      <c r="C71" s="38">
        <v>7778.5</v>
      </c>
      <c r="D71" s="38"/>
      <c r="E71" s="37"/>
      <c r="F71" s="37">
        <f t="shared" si="0"/>
        <v>7778.5</v>
      </c>
    </row>
    <row r="72" spans="1:6" s="4" customFormat="1" ht="16.5" customHeight="1" hidden="1">
      <c r="A72" s="29" t="s">
        <v>65</v>
      </c>
      <c r="B72" s="36">
        <v>53820.6</v>
      </c>
      <c r="C72" s="36">
        <v>53820.6</v>
      </c>
      <c r="D72" s="36"/>
      <c r="E72" s="37"/>
      <c r="F72" s="37">
        <f t="shared" si="0"/>
        <v>53820.6</v>
      </c>
    </row>
    <row r="73" spans="1:6" s="4" customFormat="1" ht="12.75" hidden="1">
      <c r="A73" s="29" t="s">
        <v>66</v>
      </c>
      <c r="B73" s="36"/>
      <c r="C73" s="36"/>
      <c r="D73" s="36"/>
      <c r="E73" s="37"/>
      <c r="F73" s="37">
        <f t="shared" si="0"/>
        <v>0</v>
      </c>
    </row>
    <row r="74" spans="1:6" s="4" customFormat="1" ht="12.75" hidden="1">
      <c r="A74" s="29" t="s">
        <v>81</v>
      </c>
      <c r="B74" s="36">
        <v>16902</v>
      </c>
      <c r="C74" s="36">
        <v>13534</v>
      </c>
      <c r="D74" s="36">
        <v>3368</v>
      </c>
      <c r="E74" s="37"/>
      <c r="F74" s="37">
        <f t="shared" si="0"/>
        <v>16902</v>
      </c>
    </row>
    <row r="75" spans="1:6" s="4" customFormat="1" ht="12.75" hidden="1">
      <c r="A75" s="29" t="s">
        <v>67</v>
      </c>
      <c r="B75" s="36"/>
      <c r="C75" s="36"/>
      <c r="D75" s="36"/>
      <c r="E75" s="37"/>
      <c r="F75" s="37">
        <f t="shared" si="0"/>
        <v>0</v>
      </c>
    </row>
    <row r="76" spans="1:6" s="4" customFormat="1" ht="12.75" hidden="1">
      <c r="A76" s="29" t="s">
        <v>68</v>
      </c>
      <c r="B76" s="36">
        <v>201.1</v>
      </c>
      <c r="C76" s="36">
        <v>24552.7</v>
      </c>
      <c r="D76" s="36">
        <v>6728.5</v>
      </c>
      <c r="E76" s="37"/>
      <c r="F76" s="37">
        <f t="shared" si="0"/>
        <v>201.1</v>
      </c>
    </row>
    <row r="77" spans="1:6" s="24" customFormat="1" ht="15.75" customHeight="1" hidden="1">
      <c r="A77" s="31" t="s">
        <v>69</v>
      </c>
      <c r="B77" s="40">
        <v>201.1</v>
      </c>
      <c r="C77" s="41"/>
      <c r="D77" s="40">
        <v>201.1</v>
      </c>
      <c r="E77" s="37"/>
      <c r="F77" s="37">
        <f t="shared" si="0"/>
        <v>201.1</v>
      </c>
    </row>
    <row r="78" spans="1:6" s="24" customFormat="1" ht="25.5" hidden="1">
      <c r="A78" s="31" t="s">
        <v>70</v>
      </c>
      <c r="B78" s="42" t="s">
        <v>13</v>
      </c>
      <c r="C78" s="40">
        <v>24552.7</v>
      </c>
      <c r="D78" s="42" t="s">
        <v>13</v>
      </c>
      <c r="E78" s="37"/>
      <c r="F78" s="37" t="e">
        <f t="shared" si="0"/>
        <v>#VALUE!</v>
      </c>
    </row>
    <row r="79" spans="1:6" s="24" customFormat="1" ht="12.75" hidden="1">
      <c r="A79" s="31"/>
      <c r="B79" s="42" t="s">
        <v>13</v>
      </c>
      <c r="C79" s="40"/>
      <c r="D79" s="42" t="s">
        <v>13</v>
      </c>
      <c r="E79" s="37"/>
      <c r="F79" s="37" t="e">
        <f t="shared" si="0"/>
        <v>#VALUE!</v>
      </c>
    </row>
    <row r="80" spans="1:6" s="25" customFormat="1" ht="19.5" customHeight="1" hidden="1">
      <c r="A80" s="32" t="s">
        <v>18</v>
      </c>
      <c r="B80" s="43">
        <f>B75+B73+B72+B67+B66+B65+B58+B57+B53+B48+B47+B45+B40+B76+B74</f>
        <v>689724.52</v>
      </c>
      <c r="C80" s="43">
        <f>C40+C45+C47+C48+C53+C57+C58+C65+C67+C72+C73+C75+C76+C66+C74</f>
        <v>659483.12</v>
      </c>
      <c r="D80" s="43">
        <f>D40+D45+D53+D65+D76+D74</f>
        <v>63656.8</v>
      </c>
      <c r="E80" s="37"/>
      <c r="F80" s="37">
        <f t="shared" si="0"/>
        <v>689724.52</v>
      </c>
    </row>
    <row r="81" spans="1:6" s="16" customFormat="1" ht="12.75" hidden="1">
      <c r="A81" s="33" t="s">
        <v>19</v>
      </c>
      <c r="B81" s="52">
        <f>B37-B80</f>
        <v>182211.55000000005</v>
      </c>
      <c r="C81" s="52">
        <f>C37-C80</f>
        <v>180071.55000000005</v>
      </c>
      <c r="D81" s="52">
        <f>D37-D80</f>
        <v>9606.800000000003</v>
      </c>
      <c r="E81" s="37"/>
      <c r="F81" s="37">
        <f t="shared" si="0"/>
        <v>182211.55000000005</v>
      </c>
    </row>
    <row r="82" spans="1:4" ht="3" customHeight="1" hidden="1">
      <c r="A82" s="34"/>
      <c r="B82" s="56"/>
      <c r="C82" s="56"/>
      <c r="D82" s="56"/>
    </row>
    <row r="83" spans="1:4" ht="12.75" hidden="1">
      <c r="A83" s="35"/>
      <c r="B83" s="56"/>
      <c r="C83" s="56">
        <f>C80+C81</f>
        <v>839554.67</v>
      </c>
      <c r="D83" s="56"/>
    </row>
    <row r="84" spans="1:4" ht="12.75">
      <c r="A84" s="28" t="s">
        <v>42</v>
      </c>
      <c r="B84" s="26"/>
      <c r="C84" s="26"/>
      <c r="D84" s="26"/>
    </row>
    <row r="85" spans="1:5" s="47" customFormat="1" ht="12.75">
      <c r="A85" s="29" t="s">
        <v>43</v>
      </c>
      <c r="B85" s="36">
        <f>SUM(B86:B89)</f>
        <v>87773.27</v>
      </c>
      <c r="C85" s="36">
        <f>C86+C87+C88+C89</f>
        <v>50707.97</v>
      </c>
      <c r="D85" s="36">
        <f>D86+D87+D88</f>
        <v>37065.3</v>
      </c>
      <c r="E85" s="53"/>
    </row>
    <row r="86" spans="1:5" ht="12.75">
      <c r="A86" s="30" t="s">
        <v>44</v>
      </c>
      <c r="B86" s="46">
        <f>C86+D86</f>
        <v>63332</v>
      </c>
      <c r="C86" s="38">
        <v>37190.8</v>
      </c>
      <c r="D86" s="38">
        <v>26141.2</v>
      </c>
      <c r="E86" s="53"/>
    </row>
    <row r="87" spans="1:5" ht="12.75">
      <c r="A87" s="30" t="s">
        <v>45</v>
      </c>
      <c r="B87" s="46">
        <f>C87+D87</f>
        <v>2758.6</v>
      </c>
      <c r="C87" s="38">
        <v>2558.6</v>
      </c>
      <c r="D87" s="38">
        <v>200</v>
      </c>
      <c r="E87" s="53"/>
    </row>
    <row r="88" spans="1:6" ht="12.75">
      <c r="A88" s="30" t="s">
        <v>46</v>
      </c>
      <c r="B88" s="46">
        <f>C88+D88</f>
        <v>21682.67</v>
      </c>
      <c r="C88" s="38">
        <v>10958.57</v>
      </c>
      <c r="D88" s="38">
        <v>10724.1</v>
      </c>
      <c r="E88" s="53"/>
      <c r="F88" s="48"/>
    </row>
    <row r="89" spans="1:6" ht="12.75">
      <c r="A89" s="30" t="s">
        <v>88</v>
      </c>
      <c r="B89" s="46"/>
      <c r="C89" s="38"/>
      <c r="D89" s="38"/>
      <c r="E89" s="53"/>
      <c r="F89" s="48"/>
    </row>
    <row r="90" spans="1:6" s="47" customFormat="1" ht="12.75">
      <c r="A90" s="29" t="s">
        <v>47</v>
      </c>
      <c r="B90" s="36">
        <f>B91</f>
        <v>0</v>
      </c>
      <c r="C90" s="36">
        <f>C91</f>
        <v>0</v>
      </c>
      <c r="D90" s="36">
        <f>D91</f>
        <v>0</v>
      </c>
      <c r="E90" s="53"/>
      <c r="F90" s="49"/>
    </row>
    <row r="91" spans="1:6" ht="12.75">
      <c r="A91" s="30" t="s">
        <v>48</v>
      </c>
      <c r="B91" s="46"/>
      <c r="C91" s="38"/>
      <c r="D91" s="38"/>
      <c r="E91" s="53"/>
      <c r="F91" s="48"/>
    </row>
    <row r="92" spans="1:5" s="47" customFormat="1" ht="25.5">
      <c r="A92" s="29" t="s">
        <v>49</v>
      </c>
      <c r="B92" s="36">
        <v>4236.9</v>
      </c>
      <c r="C92" s="36">
        <v>4236.9</v>
      </c>
      <c r="D92" s="36"/>
      <c r="E92" s="53"/>
    </row>
    <row r="93" spans="1:5" ht="12.75">
      <c r="A93" s="29" t="s">
        <v>50</v>
      </c>
      <c r="B93" s="36">
        <f>C93+D93</f>
        <v>19897</v>
      </c>
      <c r="C93" s="36">
        <f>C94+C95+C96+C97</f>
        <v>19897</v>
      </c>
      <c r="D93" s="46"/>
      <c r="E93" s="53"/>
    </row>
    <row r="94" spans="1:5" ht="12.75">
      <c r="A94" s="30" t="s">
        <v>51</v>
      </c>
      <c r="B94" s="46">
        <v>17370.3</v>
      </c>
      <c r="C94" s="38">
        <v>17370.3</v>
      </c>
      <c r="D94" s="38"/>
      <c r="E94" s="53"/>
    </row>
    <row r="95" spans="1:5" ht="12.75">
      <c r="A95" s="30" t="s">
        <v>52</v>
      </c>
      <c r="B95" s="46">
        <f>C95+D95</f>
        <v>753.8</v>
      </c>
      <c r="C95" s="38">
        <v>753.8</v>
      </c>
      <c r="D95" s="38"/>
      <c r="E95" s="53"/>
    </row>
    <row r="96" spans="1:5" ht="12.75">
      <c r="A96" s="30" t="s">
        <v>84</v>
      </c>
      <c r="B96" s="46">
        <v>1772.9</v>
      </c>
      <c r="C96" s="38">
        <v>1772.9</v>
      </c>
      <c r="D96" s="38"/>
      <c r="E96" s="53"/>
    </row>
    <row r="97" spans="1:5" ht="12.75">
      <c r="A97" s="30" t="s">
        <v>72</v>
      </c>
      <c r="B97" s="46">
        <v>0</v>
      </c>
      <c r="C97" s="38">
        <v>0</v>
      </c>
      <c r="D97" s="38"/>
      <c r="E97" s="53"/>
    </row>
    <row r="98" spans="1:5" s="47" customFormat="1" ht="12.75">
      <c r="A98" s="29" t="s">
        <v>53</v>
      </c>
      <c r="B98" s="36">
        <f>B99+B101+B102</f>
        <v>18989.4</v>
      </c>
      <c r="C98" s="36">
        <f>C99+C101+C102</f>
        <v>772</v>
      </c>
      <c r="D98" s="36">
        <f>D99+D101</f>
        <v>18217.4</v>
      </c>
      <c r="E98" s="53"/>
    </row>
    <row r="99" spans="1:5" ht="12.75">
      <c r="A99" s="30" t="s">
        <v>54</v>
      </c>
      <c r="B99" s="46">
        <v>772</v>
      </c>
      <c r="C99" s="38">
        <v>772</v>
      </c>
      <c r="D99" s="38"/>
      <c r="E99" s="53"/>
    </row>
    <row r="100" spans="1:5" ht="12.75" hidden="1">
      <c r="A100" s="30"/>
      <c r="B100" s="46">
        <f>C100+D100</f>
        <v>0</v>
      </c>
      <c r="C100" s="38"/>
      <c r="D100" s="38"/>
      <c r="E100" s="53"/>
    </row>
    <row r="101" spans="1:5" ht="12.75">
      <c r="A101" s="30" t="s">
        <v>56</v>
      </c>
      <c r="B101" s="46">
        <f>C101+D101</f>
        <v>18217.4</v>
      </c>
      <c r="C101" s="38">
        <v>0</v>
      </c>
      <c r="D101" s="38">
        <v>18217.4</v>
      </c>
      <c r="E101" s="53"/>
    </row>
    <row r="102" spans="1:5" ht="12.75">
      <c r="A102" s="30" t="s">
        <v>89</v>
      </c>
      <c r="B102" s="46"/>
      <c r="C102" s="38"/>
      <c r="D102" s="38"/>
      <c r="E102" s="53"/>
    </row>
    <row r="103" spans="1:5" s="47" customFormat="1" ht="12.75">
      <c r="A103" s="29" t="s">
        <v>57</v>
      </c>
      <c r="B103" s="36">
        <v>1154</v>
      </c>
      <c r="C103" s="39">
        <v>1154</v>
      </c>
      <c r="D103" s="39"/>
      <c r="E103" s="53"/>
    </row>
    <row r="104" spans="1:5" s="47" customFormat="1" ht="12.75">
      <c r="A104" s="29" t="s">
        <v>58</v>
      </c>
      <c r="B104" s="36">
        <f>C104+D104</f>
        <v>518634.00000000006</v>
      </c>
      <c r="C104" s="36">
        <f>C105+C106+C107+C108+C109+C110+C111</f>
        <v>518634.00000000006</v>
      </c>
      <c r="D104" s="36"/>
      <c r="E104" s="53"/>
    </row>
    <row r="105" spans="1:5" ht="12.75">
      <c r="A105" s="30" t="s">
        <v>59</v>
      </c>
      <c r="B105" s="46">
        <v>305547.4</v>
      </c>
      <c r="C105" s="38">
        <v>305547.4</v>
      </c>
      <c r="D105" s="38"/>
      <c r="E105" s="53"/>
    </row>
    <row r="106" spans="1:5" ht="12.75">
      <c r="A106" s="30" t="s">
        <v>85</v>
      </c>
      <c r="B106" s="46">
        <v>180000.4</v>
      </c>
      <c r="C106" s="38">
        <v>180000.4</v>
      </c>
      <c r="D106" s="38"/>
      <c r="E106" s="53"/>
    </row>
    <row r="107" spans="1:5" ht="12.75">
      <c r="A107" s="30" t="s">
        <v>60</v>
      </c>
      <c r="B107" s="46">
        <v>2917.2</v>
      </c>
      <c r="C107" s="38">
        <v>2917.2</v>
      </c>
      <c r="D107" s="38"/>
      <c r="E107" s="53"/>
    </row>
    <row r="108" spans="1:5" ht="12.75">
      <c r="A108" s="30" t="s">
        <v>76</v>
      </c>
      <c r="B108" s="46">
        <v>2303.8</v>
      </c>
      <c r="C108" s="38">
        <v>2303.8</v>
      </c>
      <c r="D108" s="38"/>
      <c r="E108" s="53"/>
    </row>
    <row r="109" spans="1:5" ht="12.75">
      <c r="A109" s="30" t="s">
        <v>74</v>
      </c>
      <c r="B109" s="46">
        <v>6252.7</v>
      </c>
      <c r="C109" s="38">
        <v>6252.7</v>
      </c>
      <c r="D109" s="38"/>
      <c r="E109" s="53"/>
    </row>
    <row r="110" spans="1:5" ht="12.75">
      <c r="A110" s="30" t="s">
        <v>78</v>
      </c>
      <c r="B110" s="46">
        <f>C110+D110</f>
        <v>16717.7</v>
      </c>
      <c r="C110" s="38">
        <v>16717.7</v>
      </c>
      <c r="D110" s="38"/>
      <c r="E110" s="53"/>
    </row>
    <row r="111" spans="1:5" ht="12.75">
      <c r="A111" s="30" t="s">
        <v>79</v>
      </c>
      <c r="B111" s="46">
        <v>4894.8</v>
      </c>
      <c r="C111" s="38">
        <v>4894.8</v>
      </c>
      <c r="D111" s="38"/>
      <c r="E111" s="53"/>
    </row>
    <row r="112" spans="1:5" s="47" customFormat="1" ht="12.75">
      <c r="A112" s="29" t="s">
        <v>61</v>
      </c>
      <c r="B112" s="36">
        <f>C112+D112</f>
        <v>117394.6</v>
      </c>
      <c r="C112" s="36">
        <v>109670.6</v>
      </c>
      <c r="D112" s="36">
        <v>7724</v>
      </c>
      <c r="E112" s="53"/>
    </row>
    <row r="113" spans="1:5" s="47" customFormat="1" ht="12.75">
      <c r="A113" s="29" t="s">
        <v>62</v>
      </c>
      <c r="B113" s="36">
        <v>362.5</v>
      </c>
      <c r="C113" s="36">
        <v>362.5</v>
      </c>
      <c r="D113" s="36"/>
      <c r="E113" s="53"/>
    </row>
    <row r="114" spans="1:5" s="47" customFormat="1" ht="12.75">
      <c r="A114" s="29" t="s">
        <v>63</v>
      </c>
      <c r="B114" s="36">
        <f>C114+D114</f>
        <v>19359.4</v>
      </c>
      <c r="C114" s="36">
        <f>C115+C116+C118+C119+C117</f>
        <v>19359.4</v>
      </c>
      <c r="D114" s="36">
        <f>D115+D116+D118</f>
        <v>0</v>
      </c>
      <c r="E114" s="53"/>
    </row>
    <row r="115" spans="1:5" ht="12.75">
      <c r="A115" s="30" t="s">
        <v>64</v>
      </c>
      <c r="B115" s="46">
        <v>3009</v>
      </c>
      <c r="C115" s="38">
        <v>3008.7</v>
      </c>
      <c r="D115" s="38"/>
      <c r="E115" s="53"/>
    </row>
    <row r="116" spans="1:5" ht="12.75">
      <c r="A116" s="30" t="s">
        <v>86</v>
      </c>
      <c r="B116" s="46">
        <v>2066.6</v>
      </c>
      <c r="C116" s="38">
        <v>2066.6</v>
      </c>
      <c r="D116" s="38"/>
      <c r="E116" s="53"/>
    </row>
    <row r="117" spans="1:5" ht="12.75">
      <c r="A117" s="30" t="s">
        <v>90</v>
      </c>
      <c r="B117" s="46">
        <v>0</v>
      </c>
      <c r="C117" s="38">
        <v>0</v>
      </c>
      <c r="D117" s="38"/>
      <c r="E117" s="53"/>
    </row>
    <row r="118" spans="1:5" ht="12.75">
      <c r="A118" s="30" t="s">
        <v>71</v>
      </c>
      <c r="B118" s="46">
        <f>C118+D118</f>
        <v>5810</v>
      </c>
      <c r="C118" s="38">
        <v>5810</v>
      </c>
      <c r="D118" s="38"/>
      <c r="E118" s="53"/>
    </row>
    <row r="119" spans="1:5" ht="25.5">
      <c r="A119" s="30" t="s">
        <v>75</v>
      </c>
      <c r="B119" s="46">
        <v>8474.1</v>
      </c>
      <c r="C119" s="38">
        <v>8474.1</v>
      </c>
      <c r="D119" s="38"/>
      <c r="E119" s="53"/>
    </row>
    <row r="120" spans="1:5" s="47" customFormat="1" ht="12.75">
      <c r="A120" s="29" t="s">
        <v>65</v>
      </c>
      <c r="B120" s="36">
        <f>C120+D120</f>
        <v>66833.9</v>
      </c>
      <c r="C120" s="36">
        <v>66833.9</v>
      </c>
      <c r="D120" s="36"/>
      <c r="E120" s="53"/>
    </row>
    <row r="121" spans="1:5" s="47" customFormat="1" ht="12.75" hidden="1">
      <c r="A121" s="29"/>
      <c r="B121" s="36">
        <f>C121+D121</f>
        <v>0</v>
      </c>
      <c r="C121" s="36"/>
      <c r="D121" s="36"/>
      <c r="E121" s="53"/>
    </row>
    <row r="122" spans="1:5" s="47" customFormat="1" ht="12.75">
      <c r="A122" s="29" t="s">
        <v>91</v>
      </c>
      <c r="B122" s="36">
        <f>C122+D122</f>
        <v>17227.2</v>
      </c>
      <c r="C122" s="36">
        <v>14603.7</v>
      </c>
      <c r="D122" s="36">
        <v>2623.5</v>
      </c>
      <c r="E122" s="53"/>
    </row>
    <row r="123" spans="1:5" s="47" customFormat="1" ht="12.75">
      <c r="A123" s="29" t="s">
        <v>68</v>
      </c>
      <c r="B123" s="36">
        <v>73.9</v>
      </c>
      <c r="C123" s="36">
        <v>33322.7</v>
      </c>
      <c r="D123" s="36">
        <v>7559.5</v>
      </c>
      <c r="E123" s="53"/>
    </row>
    <row r="124" spans="1:5" ht="12.75">
      <c r="A124" s="31" t="s">
        <v>69</v>
      </c>
      <c r="B124" s="38">
        <v>73.9</v>
      </c>
      <c r="C124" s="46"/>
      <c r="D124" s="38">
        <v>73.9</v>
      </c>
      <c r="E124" s="53"/>
    </row>
    <row r="125" spans="1:5" ht="25.5">
      <c r="A125" s="31" t="s">
        <v>70</v>
      </c>
      <c r="B125" s="42" t="s">
        <v>13</v>
      </c>
      <c r="C125" s="40">
        <v>33322.7</v>
      </c>
      <c r="D125" s="42" t="s">
        <v>13</v>
      </c>
      <c r="E125" s="53"/>
    </row>
    <row r="126" spans="1:5" ht="12.75" hidden="1">
      <c r="A126" s="31"/>
      <c r="B126" s="42"/>
      <c r="C126" s="40"/>
      <c r="D126" s="42" t="s">
        <v>13</v>
      </c>
      <c r="E126" s="53"/>
    </row>
    <row r="127" spans="1:5" ht="12.75" hidden="1">
      <c r="A127" s="29" t="s">
        <v>81</v>
      </c>
      <c r="B127" s="50">
        <f>C127+D127</f>
        <v>0</v>
      </c>
      <c r="C127" s="51"/>
      <c r="D127" s="50"/>
      <c r="E127" s="53"/>
    </row>
    <row r="128" spans="1:5" ht="15.75">
      <c r="A128" s="32" t="s">
        <v>18</v>
      </c>
      <c r="B128" s="43">
        <f>B122+B121+B120+B114+B113+B112+B104+B103+B98+B93+B92+B90+B85+B124+B127</f>
        <v>871936.0700000002</v>
      </c>
      <c r="C128" s="43">
        <f>C122+C121+C120+C114+C113+C112+C104+C103+C98+C93+C92+C90+C85+C123+C127</f>
        <v>839554.67</v>
      </c>
      <c r="D128" s="43">
        <f>D122+D121+D120+D114+D113+D112+D104+D103+D98+D93+D92+D90+D85+D123+D124+D127</f>
        <v>73263.6</v>
      </c>
      <c r="E128" s="53"/>
    </row>
    <row r="129" spans="1:5" ht="12.75">
      <c r="A129" s="33" t="s">
        <v>19</v>
      </c>
      <c r="B129" s="52">
        <f>B37-B128</f>
        <v>0</v>
      </c>
      <c r="C129" s="52">
        <f>C37-C128</f>
        <v>0</v>
      </c>
      <c r="D129" s="52">
        <f>D37-D128</f>
        <v>0</v>
      </c>
      <c r="E129" s="53"/>
    </row>
  </sheetData>
  <sheetProtection/>
  <mergeCells count="7">
    <mergeCell ref="C1:D1"/>
    <mergeCell ref="A2:D2"/>
    <mergeCell ref="A3:D3"/>
    <mergeCell ref="A4:D4"/>
    <mergeCell ref="A6:A7"/>
    <mergeCell ref="B6:B7"/>
    <mergeCell ref="C6:D6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9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58.8515625" style="63" customWidth="1"/>
    <col min="2" max="2" width="20.57421875" style="56" customWidth="1"/>
    <col min="3" max="3" width="17.421875" style="56" customWidth="1"/>
    <col min="4" max="4" width="15.421875" style="56" customWidth="1"/>
    <col min="5" max="5" width="10.8515625" style="0" bestFit="1" customWidth="1"/>
  </cols>
  <sheetData>
    <row r="1" spans="3:4" ht="12.75">
      <c r="C1" s="64" t="s">
        <v>24</v>
      </c>
      <c r="D1" s="64"/>
    </row>
    <row r="2" spans="1:4" ht="15.75">
      <c r="A2" s="65" t="s">
        <v>25</v>
      </c>
      <c r="B2" s="65"/>
      <c r="C2" s="65"/>
      <c r="D2" s="65"/>
    </row>
    <row r="3" spans="1:4" ht="12.75">
      <c r="A3" s="66" t="s">
        <v>26</v>
      </c>
      <c r="B3" s="66"/>
      <c r="C3" s="66"/>
      <c r="D3" s="66"/>
    </row>
    <row r="4" spans="1:4" ht="15.75">
      <c r="A4" s="65" t="s">
        <v>83</v>
      </c>
      <c r="B4" s="65"/>
      <c r="C4" s="65"/>
      <c r="D4" s="65"/>
    </row>
    <row r="5" ht="12.75">
      <c r="D5" s="67" t="s">
        <v>0</v>
      </c>
    </row>
    <row r="6" spans="1:4" s="4" customFormat="1" ht="18" customHeight="1">
      <c r="A6" s="68" t="s">
        <v>27</v>
      </c>
      <c r="B6" s="69" t="s">
        <v>28</v>
      </c>
      <c r="C6" s="70" t="s">
        <v>1</v>
      </c>
      <c r="D6" s="70"/>
    </row>
    <row r="7" spans="1:4" s="4" customFormat="1" ht="33" customHeight="1">
      <c r="A7" s="68"/>
      <c r="B7" s="69"/>
      <c r="C7" s="71" t="s">
        <v>29</v>
      </c>
      <c r="D7" s="71" t="s">
        <v>30</v>
      </c>
    </row>
    <row r="8" spans="1:4" ht="18.75" customHeight="1">
      <c r="A8" s="72" t="s">
        <v>2</v>
      </c>
      <c r="B8" s="26">
        <v>228462</v>
      </c>
      <c r="C8" s="26">
        <f>B8-D8</f>
        <v>214101.3</v>
      </c>
      <c r="D8" s="26">
        <v>14360.7</v>
      </c>
    </row>
    <row r="9" spans="1:4" ht="12.75">
      <c r="A9" s="44" t="s">
        <v>31</v>
      </c>
      <c r="B9" s="26"/>
      <c r="C9" s="45" t="s">
        <v>32</v>
      </c>
      <c r="D9" s="45"/>
    </row>
    <row r="10" spans="1:4" ht="12.75">
      <c r="A10" s="44" t="s">
        <v>33</v>
      </c>
      <c r="B10" s="26">
        <v>194192.7</v>
      </c>
      <c r="C10" s="26">
        <v>194192.7</v>
      </c>
      <c r="D10" s="45" t="s">
        <v>32</v>
      </c>
    </row>
    <row r="11" spans="1:4" ht="12.75">
      <c r="A11" s="44" t="s">
        <v>77</v>
      </c>
      <c r="B11" s="26"/>
      <c r="C11" s="26"/>
      <c r="D11" s="45"/>
    </row>
    <row r="12" spans="1:4" ht="15.75" customHeight="1">
      <c r="A12" s="44" t="s">
        <v>34</v>
      </c>
      <c r="B12" s="26">
        <v>228462</v>
      </c>
      <c r="C12" s="26">
        <f>B12-D12</f>
        <v>214101.3</v>
      </c>
      <c r="D12" s="26">
        <v>14360.7</v>
      </c>
    </row>
    <row r="13" spans="1:4" ht="12.75">
      <c r="A13" s="72" t="s">
        <v>3</v>
      </c>
      <c r="B13" s="26">
        <v>5406</v>
      </c>
      <c r="C13" s="45" t="s">
        <v>32</v>
      </c>
      <c r="D13" s="26">
        <v>5406</v>
      </c>
    </row>
    <row r="14" spans="1:4" ht="12.75">
      <c r="A14" s="72" t="s">
        <v>22</v>
      </c>
      <c r="B14" s="26">
        <v>16978.2</v>
      </c>
      <c r="C14" s="26">
        <v>16978.2</v>
      </c>
      <c r="D14" s="26"/>
    </row>
    <row r="15" spans="1:4" ht="12.75">
      <c r="A15" s="72" t="s">
        <v>4</v>
      </c>
      <c r="B15" s="26">
        <v>17393</v>
      </c>
      <c r="C15" s="45" t="s">
        <v>32</v>
      </c>
      <c r="D15" s="26">
        <v>17393</v>
      </c>
    </row>
    <row r="16" spans="1:4" ht="12.75">
      <c r="A16" s="72" t="s">
        <v>5</v>
      </c>
      <c r="B16" s="26">
        <v>0</v>
      </c>
      <c r="C16" s="26">
        <v>0</v>
      </c>
      <c r="D16" s="45" t="s">
        <v>32</v>
      </c>
    </row>
    <row r="17" spans="1:4" ht="12.75">
      <c r="A17" s="72" t="s">
        <v>23</v>
      </c>
      <c r="B17" s="26">
        <v>2714</v>
      </c>
      <c r="C17" s="26">
        <v>2714</v>
      </c>
      <c r="D17" s="45" t="s">
        <v>32</v>
      </c>
    </row>
    <row r="18" spans="1:4" ht="12.75">
      <c r="A18" s="72" t="s">
        <v>6</v>
      </c>
      <c r="B18" s="26">
        <v>12480</v>
      </c>
      <c r="C18" s="26">
        <v>12480</v>
      </c>
      <c r="D18" s="45" t="s">
        <v>32</v>
      </c>
    </row>
    <row r="19" spans="1:4" ht="12.75">
      <c r="A19" s="72" t="s">
        <v>7</v>
      </c>
      <c r="B19" s="26">
        <v>2091</v>
      </c>
      <c r="C19" s="26">
        <v>1045.5</v>
      </c>
      <c r="D19" s="26">
        <v>1045.5</v>
      </c>
    </row>
    <row r="20" spans="1:4" ht="12.75">
      <c r="A20" s="72" t="s">
        <v>8</v>
      </c>
      <c r="B20" s="26">
        <v>2078</v>
      </c>
      <c r="C20" s="26">
        <v>2057</v>
      </c>
      <c r="D20" s="26">
        <v>21</v>
      </c>
    </row>
    <row r="21" spans="1:4" ht="12.75">
      <c r="A21" s="72" t="s">
        <v>35</v>
      </c>
      <c r="B21" s="26">
        <v>0</v>
      </c>
      <c r="C21" s="26">
        <f>B21-D21</f>
        <v>0</v>
      </c>
      <c r="D21" s="26"/>
    </row>
    <row r="22" spans="1:4" ht="12.75">
      <c r="A22" s="72" t="s">
        <v>36</v>
      </c>
      <c r="B22" s="26">
        <v>0</v>
      </c>
      <c r="C22" s="26">
        <v>0</v>
      </c>
      <c r="D22" s="45" t="s">
        <v>32</v>
      </c>
    </row>
    <row r="23" spans="1:4" ht="15" customHeight="1">
      <c r="A23" s="72" t="s">
        <v>37</v>
      </c>
      <c r="B23" s="26">
        <v>12533</v>
      </c>
      <c r="C23" s="26">
        <v>11691</v>
      </c>
      <c r="D23" s="26">
        <v>842</v>
      </c>
    </row>
    <row r="24" spans="1:4" ht="18" customHeight="1">
      <c r="A24" s="72" t="s">
        <v>38</v>
      </c>
      <c r="B24" s="26">
        <v>1148</v>
      </c>
      <c r="C24" s="26">
        <v>1148</v>
      </c>
      <c r="D24" s="45" t="s">
        <v>32</v>
      </c>
    </row>
    <row r="25" spans="1:4" ht="25.5">
      <c r="A25" s="72" t="s">
        <v>39</v>
      </c>
      <c r="B25" s="26"/>
      <c r="C25" s="26"/>
      <c r="D25" s="26"/>
    </row>
    <row r="26" spans="1:4" s="13" customFormat="1" ht="21.75" customHeight="1">
      <c r="A26" s="73" t="s">
        <v>9</v>
      </c>
      <c r="B26" s="54">
        <f>SUM(B12:B25)</f>
        <v>301283.2</v>
      </c>
      <c r="C26" s="54">
        <f>SUM(C12:C25)</f>
        <v>262215</v>
      </c>
      <c r="D26" s="54">
        <f>SUM(D12:D25)</f>
        <v>39068.2</v>
      </c>
    </row>
    <row r="27" spans="1:4" s="16" customFormat="1" ht="18" customHeight="1">
      <c r="A27" s="74" t="s">
        <v>10</v>
      </c>
      <c r="B27" s="52">
        <f>SUM(B29:B32)</f>
        <v>567397.04</v>
      </c>
      <c r="C27" s="52">
        <f>SUM(C29:C32,C36)</f>
        <v>575570.14</v>
      </c>
      <c r="D27" s="52">
        <f>SUM(D33:D36)</f>
        <v>32392.7</v>
      </c>
    </row>
    <row r="28" spans="1:4" ht="12.75">
      <c r="A28" s="75" t="s">
        <v>11</v>
      </c>
      <c r="B28" s="26"/>
      <c r="C28" s="26"/>
      <c r="D28" s="26"/>
    </row>
    <row r="29" spans="1:4" ht="15" customHeight="1">
      <c r="A29" s="72" t="s">
        <v>12</v>
      </c>
      <c r="B29" s="26">
        <v>58018</v>
      </c>
      <c r="C29" s="26">
        <v>58018</v>
      </c>
      <c r="D29" s="45" t="s">
        <v>13</v>
      </c>
    </row>
    <row r="30" spans="1:4" ht="18" customHeight="1">
      <c r="A30" s="72" t="s">
        <v>20</v>
      </c>
      <c r="B30" s="26">
        <f>C30</f>
        <v>288831.6</v>
      </c>
      <c r="C30" s="26">
        <v>288831.6</v>
      </c>
      <c r="D30" s="45" t="s">
        <v>13</v>
      </c>
    </row>
    <row r="31" spans="1:4" ht="16.5" customHeight="1">
      <c r="A31" s="76" t="s">
        <v>21</v>
      </c>
      <c r="B31" s="26">
        <f>C31</f>
        <v>220547.44</v>
      </c>
      <c r="C31" s="26">
        <v>220547.44</v>
      </c>
      <c r="D31" s="45" t="s">
        <v>13</v>
      </c>
    </row>
    <row r="32" spans="1:4" ht="15" customHeight="1">
      <c r="A32" s="72" t="s">
        <v>40</v>
      </c>
      <c r="B32" s="26">
        <v>0</v>
      </c>
      <c r="C32" s="26">
        <v>0</v>
      </c>
      <c r="D32" s="45" t="s">
        <v>13</v>
      </c>
    </row>
    <row r="33" spans="1:4" ht="15" customHeight="1">
      <c r="A33" s="76" t="s">
        <v>14</v>
      </c>
      <c r="B33" s="45" t="s">
        <v>13</v>
      </c>
      <c r="C33" s="45" t="s">
        <v>13</v>
      </c>
      <c r="D33" s="45"/>
    </row>
    <row r="34" spans="1:4" ht="15" customHeight="1">
      <c r="A34" s="77" t="s">
        <v>15</v>
      </c>
      <c r="B34" s="45" t="s">
        <v>13</v>
      </c>
      <c r="C34" s="45" t="s">
        <v>13</v>
      </c>
      <c r="D34" s="45"/>
    </row>
    <row r="35" spans="1:4" ht="15" customHeight="1">
      <c r="A35" s="77" t="s">
        <v>16</v>
      </c>
      <c r="B35" s="45" t="s">
        <v>13</v>
      </c>
      <c r="C35" s="45" t="s">
        <v>13</v>
      </c>
      <c r="D35" s="45"/>
    </row>
    <row r="36" spans="1:4" ht="17.25" customHeight="1">
      <c r="A36" s="77" t="s">
        <v>41</v>
      </c>
      <c r="B36" s="45" t="s">
        <v>13</v>
      </c>
      <c r="C36" s="45">
        <v>8173.1</v>
      </c>
      <c r="D36" s="26">
        <v>32392.7</v>
      </c>
    </row>
    <row r="37" spans="1:4" s="13" customFormat="1" ht="21" customHeight="1">
      <c r="A37" s="73" t="s">
        <v>17</v>
      </c>
      <c r="B37" s="54">
        <f>B26+B27</f>
        <v>868680.24</v>
      </c>
      <c r="C37" s="54">
        <f>C26+C27</f>
        <v>837785.14</v>
      </c>
      <c r="D37" s="54">
        <f>D26+D27</f>
        <v>71460.9</v>
      </c>
    </row>
    <row r="38" spans="1:4" ht="9" customHeight="1">
      <c r="A38" s="72"/>
      <c r="B38" s="26"/>
      <c r="C38" s="26"/>
      <c r="D38" s="26"/>
    </row>
    <row r="39" spans="1:4" ht="12.75" hidden="1">
      <c r="A39" s="74" t="s">
        <v>42</v>
      </c>
      <c r="B39" s="26"/>
      <c r="C39" s="26"/>
      <c r="D39" s="26"/>
    </row>
    <row r="40" spans="1:6" s="4" customFormat="1" ht="20.25" customHeight="1" hidden="1">
      <c r="A40" s="78" t="s">
        <v>43</v>
      </c>
      <c r="B40" s="36">
        <f>C40+D40</f>
        <v>71117.51999999999</v>
      </c>
      <c r="C40" s="36">
        <f>C41+C42+C44+C43</f>
        <v>41591.02</v>
      </c>
      <c r="D40" s="36">
        <f>D41+D42+D44+D43</f>
        <v>29526.5</v>
      </c>
      <c r="E40" s="37">
        <f>C40+D40</f>
        <v>71117.51999999999</v>
      </c>
      <c r="F40" s="37">
        <f>B40-E40</f>
        <v>0</v>
      </c>
    </row>
    <row r="41" spans="1:6" s="21" customFormat="1" ht="12.75" hidden="1">
      <c r="A41" s="79" t="s">
        <v>44</v>
      </c>
      <c r="B41" s="46">
        <v>50136.3</v>
      </c>
      <c r="C41" s="38">
        <v>29736.6</v>
      </c>
      <c r="D41" s="38">
        <v>20399.7</v>
      </c>
      <c r="E41" s="37">
        <f aca="true" t="shared" si="0" ref="E41:E81">C41+D41</f>
        <v>50136.3</v>
      </c>
      <c r="F41" s="37">
        <f aca="true" t="shared" si="1" ref="F41:F81">B41-E41</f>
        <v>0</v>
      </c>
    </row>
    <row r="42" spans="1:6" s="21" customFormat="1" ht="12.75" hidden="1">
      <c r="A42" s="79" t="s">
        <v>45</v>
      </c>
      <c r="B42" s="46">
        <f>C42+D42</f>
        <v>2758.6</v>
      </c>
      <c r="C42" s="38">
        <v>2558.6</v>
      </c>
      <c r="D42" s="38">
        <v>200</v>
      </c>
      <c r="E42" s="37">
        <f t="shared" si="0"/>
        <v>2758.6</v>
      </c>
      <c r="F42" s="37">
        <f t="shared" si="1"/>
        <v>0</v>
      </c>
    </row>
    <row r="43" spans="1:6" s="21" customFormat="1" ht="12.75" hidden="1">
      <c r="A43" s="79" t="s">
        <v>82</v>
      </c>
      <c r="B43" s="46">
        <v>15557.6</v>
      </c>
      <c r="C43" s="38">
        <v>6630.8</v>
      </c>
      <c r="D43" s="38">
        <v>8926.8</v>
      </c>
      <c r="E43" s="37">
        <f t="shared" si="0"/>
        <v>15557.599999999999</v>
      </c>
      <c r="F43" s="37">
        <f t="shared" si="1"/>
        <v>0</v>
      </c>
    </row>
    <row r="44" spans="1:6" s="21" customFormat="1" ht="12.75" hidden="1">
      <c r="A44" s="79" t="s">
        <v>46</v>
      </c>
      <c r="B44" s="46">
        <v>2665.02</v>
      </c>
      <c r="C44" s="38">
        <v>2665.02</v>
      </c>
      <c r="D44" s="38">
        <v>0</v>
      </c>
      <c r="E44" s="37">
        <f t="shared" si="0"/>
        <v>2665.02</v>
      </c>
      <c r="F44" s="37">
        <f t="shared" si="1"/>
        <v>0</v>
      </c>
    </row>
    <row r="45" spans="1:6" s="4" customFormat="1" ht="24" customHeight="1" hidden="1">
      <c r="A45" s="78" t="s">
        <v>47</v>
      </c>
      <c r="B45" s="36">
        <v>2335.3</v>
      </c>
      <c r="C45" s="36">
        <v>2335.3</v>
      </c>
      <c r="D45" s="36">
        <v>2335.3</v>
      </c>
      <c r="E45" s="37">
        <f t="shared" si="0"/>
        <v>4670.6</v>
      </c>
      <c r="F45" s="37">
        <f t="shared" si="1"/>
        <v>-2335.3</v>
      </c>
    </row>
    <row r="46" spans="1:6" s="22" customFormat="1" ht="12.75" hidden="1">
      <c r="A46" s="79" t="s">
        <v>48</v>
      </c>
      <c r="B46" s="46">
        <v>2335.3</v>
      </c>
      <c r="C46" s="38">
        <v>2335.3</v>
      </c>
      <c r="D46" s="38">
        <v>2335.3</v>
      </c>
      <c r="E46" s="37">
        <f t="shared" si="0"/>
        <v>4670.6</v>
      </c>
      <c r="F46" s="37">
        <f t="shared" si="1"/>
        <v>-2335.3</v>
      </c>
    </row>
    <row r="47" spans="1:6" s="4" customFormat="1" ht="31.5" customHeight="1" hidden="1">
      <c r="A47" s="78" t="s">
        <v>49</v>
      </c>
      <c r="B47" s="36">
        <v>2388</v>
      </c>
      <c r="C47" s="36">
        <v>2388</v>
      </c>
      <c r="D47" s="36"/>
      <c r="E47" s="37">
        <f t="shared" si="0"/>
        <v>2388</v>
      </c>
      <c r="F47" s="37">
        <f t="shared" si="1"/>
        <v>0</v>
      </c>
    </row>
    <row r="48" spans="1:6" s="4" customFormat="1" ht="16.5" customHeight="1" hidden="1">
      <c r="A48" s="78" t="s">
        <v>50</v>
      </c>
      <c r="B48" s="36">
        <f>B49+B50+B51+B52</f>
        <v>21758.899999999998</v>
      </c>
      <c r="C48" s="36">
        <f>C49+C50+C51+C52</f>
        <v>21758.899999999998</v>
      </c>
      <c r="D48" s="36"/>
      <c r="E48" s="37">
        <f t="shared" si="0"/>
        <v>21758.899999999998</v>
      </c>
      <c r="F48" s="37">
        <f t="shared" si="1"/>
        <v>0</v>
      </c>
    </row>
    <row r="49" spans="1:6" s="21" customFormat="1" ht="12.75" hidden="1">
      <c r="A49" s="79" t="s">
        <v>51</v>
      </c>
      <c r="B49" s="38">
        <v>19200</v>
      </c>
      <c r="C49" s="38">
        <v>19200</v>
      </c>
      <c r="D49" s="38"/>
      <c r="E49" s="37">
        <f t="shared" si="0"/>
        <v>19200</v>
      </c>
      <c r="F49" s="37">
        <f t="shared" si="1"/>
        <v>0</v>
      </c>
    </row>
    <row r="50" spans="1:6" s="21" customFormat="1" ht="11.25" customHeight="1" hidden="1">
      <c r="A50" s="79" t="s">
        <v>52</v>
      </c>
      <c r="B50" s="38">
        <v>753.8</v>
      </c>
      <c r="C50" s="38">
        <v>753.8</v>
      </c>
      <c r="D50" s="38"/>
      <c r="E50" s="37">
        <f t="shared" si="0"/>
        <v>753.8</v>
      </c>
      <c r="F50" s="37">
        <f t="shared" si="1"/>
        <v>0</v>
      </c>
    </row>
    <row r="51" spans="1:6" s="21" customFormat="1" ht="11.25" customHeight="1" hidden="1">
      <c r="A51" s="79" t="s">
        <v>73</v>
      </c>
      <c r="B51" s="38">
        <v>1805.1</v>
      </c>
      <c r="C51" s="38">
        <v>1805.1</v>
      </c>
      <c r="D51" s="38"/>
      <c r="E51" s="37">
        <f t="shared" si="0"/>
        <v>1805.1</v>
      </c>
      <c r="F51" s="37">
        <f t="shared" si="1"/>
        <v>0</v>
      </c>
    </row>
    <row r="52" spans="1:6" s="21" customFormat="1" ht="11.25" customHeight="1" hidden="1">
      <c r="A52" s="79" t="s">
        <v>72</v>
      </c>
      <c r="B52" s="38">
        <v>0</v>
      </c>
      <c r="C52" s="38">
        <v>0</v>
      </c>
      <c r="D52" s="38"/>
      <c r="E52" s="37">
        <f t="shared" si="0"/>
        <v>0</v>
      </c>
      <c r="F52" s="37">
        <f t="shared" si="1"/>
        <v>0</v>
      </c>
    </row>
    <row r="53" spans="1:6" s="4" customFormat="1" ht="18" customHeight="1" hidden="1">
      <c r="A53" s="78" t="s">
        <v>53</v>
      </c>
      <c r="B53" s="36">
        <f>B54+B55+B56</f>
        <v>16070</v>
      </c>
      <c r="C53" s="36">
        <f>C54+C55+C56</f>
        <v>772</v>
      </c>
      <c r="D53" s="36">
        <v>15298</v>
      </c>
      <c r="E53" s="37">
        <f t="shared" si="0"/>
        <v>16070</v>
      </c>
      <c r="F53" s="37">
        <f t="shared" si="1"/>
        <v>0</v>
      </c>
    </row>
    <row r="54" spans="1:6" s="21" customFormat="1" ht="12.75" hidden="1">
      <c r="A54" s="79" t="s">
        <v>54</v>
      </c>
      <c r="B54" s="38">
        <f>C54+D54</f>
        <v>772</v>
      </c>
      <c r="C54" s="38">
        <v>772</v>
      </c>
      <c r="D54" s="38"/>
      <c r="E54" s="37">
        <f t="shared" si="0"/>
        <v>772</v>
      </c>
      <c r="F54" s="37">
        <f t="shared" si="1"/>
        <v>0</v>
      </c>
    </row>
    <row r="55" spans="1:6" s="21" customFormat="1" ht="12.75" hidden="1">
      <c r="A55" s="79" t="s">
        <v>55</v>
      </c>
      <c r="B55" s="38">
        <v>0</v>
      </c>
      <c r="C55" s="38">
        <v>0</v>
      </c>
      <c r="D55" s="38"/>
      <c r="E55" s="37">
        <f t="shared" si="0"/>
        <v>0</v>
      </c>
      <c r="F55" s="37">
        <f t="shared" si="1"/>
        <v>0</v>
      </c>
    </row>
    <row r="56" spans="1:6" s="21" customFormat="1" ht="12.75" hidden="1">
      <c r="A56" s="79" t="s">
        <v>56</v>
      </c>
      <c r="B56" s="38">
        <v>15298</v>
      </c>
      <c r="C56" s="38">
        <v>0</v>
      </c>
      <c r="D56" s="38">
        <v>15298</v>
      </c>
      <c r="E56" s="37">
        <f t="shared" si="0"/>
        <v>15298</v>
      </c>
      <c r="F56" s="37">
        <f t="shared" si="1"/>
        <v>0</v>
      </c>
    </row>
    <row r="57" spans="1:6" s="23" customFormat="1" ht="19.5" customHeight="1" hidden="1">
      <c r="A57" s="78" t="s">
        <v>57</v>
      </c>
      <c r="B57" s="36">
        <v>492</v>
      </c>
      <c r="C57" s="39">
        <v>492</v>
      </c>
      <c r="D57" s="39"/>
      <c r="E57" s="37">
        <f t="shared" si="0"/>
        <v>492</v>
      </c>
      <c r="F57" s="37">
        <f t="shared" si="1"/>
        <v>0</v>
      </c>
    </row>
    <row r="58" spans="1:6" s="4" customFormat="1" ht="19.5" customHeight="1" hidden="1">
      <c r="A58" s="78" t="s">
        <v>58</v>
      </c>
      <c r="B58" s="36">
        <f>C58+D58</f>
        <v>399920.7</v>
      </c>
      <c r="C58" s="36">
        <f>C59+C60+C61+C62+C63+C64</f>
        <v>399920.7</v>
      </c>
      <c r="D58" s="36"/>
      <c r="E58" s="37">
        <f t="shared" si="0"/>
        <v>399920.7</v>
      </c>
      <c r="F58" s="37">
        <f t="shared" si="1"/>
        <v>0</v>
      </c>
    </row>
    <row r="59" spans="1:6" s="21" customFormat="1" ht="12.75" hidden="1">
      <c r="A59" s="79" t="s">
        <v>59</v>
      </c>
      <c r="B59" s="38">
        <v>370190.9</v>
      </c>
      <c r="C59" s="38">
        <f aca="true" t="shared" si="2" ref="C59:C64">B59</f>
        <v>370190.9</v>
      </c>
      <c r="D59" s="38"/>
      <c r="E59" s="37">
        <f t="shared" si="0"/>
        <v>370190.9</v>
      </c>
      <c r="F59" s="37">
        <f t="shared" si="1"/>
        <v>0</v>
      </c>
    </row>
    <row r="60" spans="1:6" s="21" customFormat="1" ht="12.75" hidden="1">
      <c r="A60" s="79" t="s">
        <v>60</v>
      </c>
      <c r="B60" s="38">
        <v>656</v>
      </c>
      <c r="C60" s="38">
        <f t="shared" si="2"/>
        <v>656</v>
      </c>
      <c r="D60" s="38"/>
      <c r="E60" s="37">
        <f t="shared" si="0"/>
        <v>656</v>
      </c>
      <c r="F60" s="37">
        <f t="shared" si="1"/>
        <v>0</v>
      </c>
    </row>
    <row r="61" spans="1:6" s="21" customFormat="1" ht="12.75" hidden="1">
      <c r="A61" s="79" t="s">
        <v>76</v>
      </c>
      <c r="B61" s="38">
        <v>3588.6</v>
      </c>
      <c r="C61" s="38">
        <f t="shared" si="2"/>
        <v>3588.6</v>
      </c>
      <c r="D61" s="38"/>
      <c r="E61" s="37">
        <f t="shared" si="0"/>
        <v>3588.6</v>
      </c>
      <c r="F61" s="37">
        <f t="shared" si="1"/>
        <v>0</v>
      </c>
    </row>
    <row r="62" spans="1:6" s="21" customFormat="1" ht="12.75" hidden="1">
      <c r="A62" s="79" t="s">
        <v>74</v>
      </c>
      <c r="B62" s="38">
        <v>4663.6</v>
      </c>
      <c r="C62" s="38">
        <f t="shared" si="2"/>
        <v>4663.6</v>
      </c>
      <c r="D62" s="38"/>
      <c r="E62" s="37">
        <f t="shared" si="0"/>
        <v>4663.6</v>
      </c>
      <c r="F62" s="37">
        <f t="shared" si="1"/>
        <v>0</v>
      </c>
    </row>
    <row r="63" spans="1:6" s="21" customFormat="1" ht="12.75" hidden="1">
      <c r="A63" s="79" t="s">
        <v>78</v>
      </c>
      <c r="B63" s="38">
        <v>16092.7</v>
      </c>
      <c r="C63" s="38">
        <f t="shared" si="2"/>
        <v>16092.7</v>
      </c>
      <c r="D63" s="38"/>
      <c r="E63" s="37">
        <f t="shared" si="0"/>
        <v>16092.7</v>
      </c>
      <c r="F63" s="37">
        <f t="shared" si="1"/>
        <v>0</v>
      </c>
    </row>
    <row r="64" spans="1:6" s="21" customFormat="1" ht="12.75" hidden="1">
      <c r="A64" s="79" t="s">
        <v>79</v>
      </c>
      <c r="B64" s="38">
        <v>4728.9</v>
      </c>
      <c r="C64" s="38">
        <f t="shared" si="2"/>
        <v>4728.9</v>
      </c>
      <c r="D64" s="38"/>
      <c r="E64" s="37">
        <f t="shared" si="0"/>
        <v>4728.9</v>
      </c>
      <c r="F64" s="37">
        <f t="shared" si="1"/>
        <v>0</v>
      </c>
    </row>
    <row r="65" spans="1:6" s="4" customFormat="1" ht="16.5" customHeight="1" hidden="1">
      <c r="A65" s="78" t="s">
        <v>61</v>
      </c>
      <c r="B65" s="36">
        <v>86292.2</v>
      </c>
      <c r="C65" s="36">
        <v>79891.7</v>
      </c>
      <c r="D65" s="36">
        <v>6400.5</v>
      </c>
      <c r="E65" s="37">
        <f t="shared" si="0"/>
        <v>86292.2</v>
      </c>
      <c r="F65" s="37">
        <f t="shared" si="1"/>
        <v>0</v>
      </c>
    </row>
    <row r="66" spans="1:6" s="4" customFormat="1" ht="22.5" customHeight="1" hidden="1">
      <c r="A66" s="78" t="s">
        <v>62</v>
      </c>
      <c r="B66" s="36">
        <v>327.8</v>
      </c>
      <c r="C66" s="36">
        <v>327.8</v>
      </c>
      <c r="D66" s="36"/>
      <c r="E66" s="37">
        <f t="shared" si="0"/>
        <v>327.8</v>
      </c>
      <c r="F66" s="37">
        <f t="shared" si="1"/>
        <v>0</v>
      </c>
    </row>
    <row r="67" spans="1:6" s="4" customFormat="1" ht="17.25" customHeight="1" hidden="1">
      <c r="A67" s="78" t="s">
        <v>63</v>
      </c>
      <c r="B67" s="36">
        <f>B68+B69+B70+B71</f>
        <v>18098.4</v>
      </c>
      <c r="C67" s="36">
        <f>C68+C69+C70+C71</f>
        <v>18098.4</v>
      </c>
      <c r="D67" s="36">
        <f>D68+D69+D70</f>
        <v>0</v>
      </c>
      <c r="E67" s="37">
        <f t="shared" si="0"/>
        <v>18098.4</v>
      </c>
      <c r="F67" s="37">
        <f t="shared" si="1"/>
        <v>0</v>
      </c>
    </row>
    <row r="68" spans="1:6" s="21" customFormat="1" ht="12.75" hidden="1">
      <c r="A68" s="79" t="s">
        <v>64</v>
      </c>
      <c r="B68" s="55">
        <v>2726.7</v>
      </c>
      <c r="C68" s="55">
        <v>2726.7</v>
      </c>
      <c r="D68" s="38"/>
      <c r="E68" s="37">
        <f t="shared" si="0"/>
        <v>2726.7</v>
      </c>
      <c r="F68" s="37">
        <f t="shared" si="1"/>
        <v>0</v>
      </c>
    </row>
    <row r="69" spans="1:6" s="21" customFormat="1" ht="12.75" hidden="1">
      <c r="A69" s="79" t="s">
        <v>80</v>
      </c>
      <c r="B69" s="38">
        <v>1783.2</v>
      </c>
      <c r="C69" s="38">
        <v>1783.2</v>
      </c>
      <c r="D69" s="38"/>
      <c r="E69" s="37">
        <f t="shared" si="0"/>
        <v>1783.2</v>
      </c>
      <c r="F69" s="37">
        <f t="shared" si="1"/>
        <v>0</v>
      </c>
    </row>
    <row r="70" spans="1:6" s="21" customFormat="1" ht="12.75" hidden="1">
      <c r="A70" s="79" t="s">
        <v>71</v>
      </c>
      <c r="B70" s="38">
        <f>C70+D70</f>
        <v>5810</v>
      </c>
      <c r="C70" s="38">
        <v>5810</v>
      </c>
      <c r="D70" s="38"/>
      <c r="E70" s="37">
        <f t="shared" si="0"/>
        <v>5810</v>
      </c>
      <c r="F70" s="37">
        <f t="shared" si="1"/>
        <v>0</v>
      </c>
    </row>
    <row r="71" spans="1:6" s="21" customFormat="1" ht="29.25" customHeight="1" hidden="1">
      <c r="A71" s="79" t="s">
        <v>75</v>
      </c>
      <c r="B71" s="38">
        <v>7778.5</v>
      </c>
      <c r="C71" s="38">
        <v>7778.5</v>
      </c>
      <c r="D71" s="38"/>
      <c r="E71" s="37">
        <f t="shared" si="0"/>
        <v>7778.5</v>
      </c>
      <c r="F71" s="37">
        <f t="shared" si="1"/>
        <v>0</v>
      </c>
    </row>
    <row r="72" spans="1:6" s="4" customFormat="1" ht="16.5" customHeight="1" hidden="1">
      <c r="A72" s="78" t="s">
        <v>65</v>
      </c>
      <c r="B72" s="36">
        <v>53820.6</v>
      </c>
      <c r="C72" s="36">
        <v>53820.6</v>
      </c>
      <c r="D72" s="36"/>
      <c r="E72" s="37">
        <f t="shared" si="0"/>
        <v>53820.6</v>
      </c>
      <c r="F72" s="37">
        <f t="shared" si="1"/>
        <v>0</v>
      </c>
    </row>
    <row r="73" spans="1:6" s="4" customFormat="1" ht="12.75" hidden="1">
      <c r="A73" s="78" t="s">
        <v>66</v>
      </c>
      <c r="B73" s="36"/>
      <c r="C73" s="36"/>
      <c r="D73" s="36"/>
      <c r="E73" s="37">
        <f t="shared" si="0"/>
        <v>0</v>
      </c>
      <c r="F73" s="37">
        <f t="shared" si="1"/>
        <v>0</v>
      </c>
    </row>
    <row r="74" spans="1:6" s="4" customFormat="1" ht="12.75" hidden="1">
      <c r="A74" s="78" t="s">
        <v>81</v>
      </c>
      <c r="B74" s="36">
        <v>16902</v>
      </c>
      <c r="C74" s="36">
        <v>13534</v>
      </c>
      <c r="D74" s="36">
        <v>3368</v>
      </c>
      <c r="E74" s="37">
        <f t="shared" si="0"/>
        <v>16902</v>
      </c>
      <c r="F74" s="37">
        <f t="shared" si="1"/>
        <v>0</v>
      </c>
    </row>
    <row r="75" spans="1:6" s="4" customFormat="1" ht="12.75" hidden="1">
      <c r="A75" s="78" t="s">
        <v>67</v>
      </c>
      <c r="B75" s="36"/>
      <c r="C75" s="36"/>
      <c r="D75" s="36"/>
      <c r="E75" s="37">
        <f t="shared" si="0"/>
        <v>0</v>
      </c>
      <c r="F75" s="37">
        <f t="shared" si="1"/>
        <v>0</v>
      </c>
    </row>
    <row r="76" spans="1:6" s="4" customFormat="1" ht="12.75" hidden="1">
      <c r="A76" s="78" t="s">
        <v>68</v>
      </c>
      <c r="B76" s="36">
        <v>201.1</v>
      </c>
      <c r="C76" s="36">
        <v>24552.7</v>
      </c>
      <c r="D76" s="36">
        <v>6728.5</v>
      </c>
      <c r="E76" s="37">
        <f t="shared" si="0"/>
        <v>31281.2</v>
      </c>
      <c r="F76" s="37">
        <f t="shared" si="1"/>
        <v>-31080.100000000002</v>
      </c>
    </row>
    <row r="77" spans="1:6" s="24" customFormat="1" ht="15.75" customHeight="1" hidden="1">
      <c r="A77" s="44" t="s">
        <v>69</v>
      </c>
      <c r="B77" s="40">
        <v>201.1</v>
      </c>
      <c r="C77" s="41"/>
      <c r="D77" s="40">
        <v>201.1</v>
      </c>
      <c r="E77" s="37">
        <f t="shared" si="0"/>
        <v>201.1</v>
      </c>
      <c r="F77" s="37">
        <f t="shared" si="1"/>
        <v>0</v>
      </c>
    </row>
    <row r="78" spans="1:6" s="24" customFormat="1" ht="25.5" hidden="1">
      <c r="A78" s="44" t="s">
        <v>70</v>
      </c>
      <c r="B78" s="42" t="s">
        <v>13</v>
      </c>
      <c r="C78" s="40">
        <v>24552.7</v>
      </c>
      <c r="D78" s="42" t="s">
        <v>13</v>
      </c>
      <c r="E78" s="37" t="e">
        <f t="shared" si="0"/>
        <v>#VALUE!</v>
      </c>
      <c r="F78" s="37" t="e">
        <f t="shared" si="1"/>
        <v>#VALUE!</v>
      </c>
    </row>
    <row r="79" spans="1:6" s="24" customFormat="1" ht="12.75" hidden="1">
      <c r="A79" s="44"/>
      <c r="B79" s="42" t="s">
        <v>13</v>
      </c>
      <c r="C79" s="40"/>
      <c r="D79" s="42" t="s">
        <v>13</v>
      </c>
      <c r="E79" s="37" t="e">
        <f t="shared" si="0"/>
        <v>#VALUE!</v>
      </c>
      <c r="F79" s="37" t="e">
        <f t="shared" si="1"/>
        <v>#VALUE!</v>
      </c>
    </row>
    <row r="80" spans="1:6" s="25" customFormat="1" ht="19.5" customHeight="1" hidden="1">
      <c r="A80" s="80" t="s">
        <v>18</v>
      </c>
      <c r="B80" s="43">
        <f>B75+B73+B72+B67+B66+B65+B58+B57+B53+B48+B47+B45+B40+B76+B74</f>
        <v>689724.52</v>
      </c>
      <c r="C80" s="43">
        <f>C40+C45+C47+C48+C53+C57+C58+C65+C67+C72+C73+C75+C76+C66+C74</f>
        <v>659483.12</v>
      </c>
      <c r="D80" s="43">
        <f>D40+D45+D53+D65+D76+D74</f>
        <v>63656.8</v>
      </c>
      <c r="E80" s="37">
        <f t="shared" si="0"/>
        <v>723139.92</v>
      </c>
      <c r="F80" s="37">
        <f t="shared" si="1"/>
        <v>-33415.40000000002</v>
      </c>
    </row>
    <row r="81" spans="1:6" s="16" customFormat="1" ht="12.75" hidden="1">
      <c r="A81" s="81" t="s">
        <v>19</v>
      </c>
      <c r="B81" s="52">
        <f>B37-B80</f>
        <v>178955.71999999997</v>
      </c>
      <c r="C81" s="52">
        <f>C37-C80</f>
        <v>178302.02000000002</v>
      </c>
      <c r="D81" s="52">
        <f>D37-D80</f>
        <v>7804.099999999991</v>
      </c>
      <c r="E81" s="37">
        <f t="shared" si="0"/>
        <v>186106.12</v>
      </c>
      <c r="F81" s="37">
        <f t="shared" si="1"/>
        <v>-7150.400000000023</v>
      </c>
    </row>
    <row r="82" ht="3" customHeight="1" hidden="1"/>
    <row r="83" spans="1:3" ht="12.75" hidden="1">
      <c r="A83" s="82"/>
      <c r="C83" s="56">
        <f>C80+C81</f>
        <v>837785.14</v>
      </c>
    </row>
    <row r="84" spans="1:4" ht="12.75">
      <c r="A84" s="74" t="s">
        <v>42</v>
      </c>
      <c r="B84" s="26"/>
      <c r="C84" s="26"/>
      <c r="D84" s="26"/>
    </row>
    <row r="85" spans="1:4" s="47" customFormat="1" ht="12.75">
      <c r="A85" s="78" t="s">
        <v>43</v>
      </c>
      <c r="B85" s="36">
        <f>SUM(B86:B89)</f>
        <v>84629.44</v>
      </c>
      <c r="C85" s="36">
        <f>C86+C87+C88+C89</f>
        <v>48883.74</v>
      </c>
      <c r="D85" s="36">
        <f>D86+D87+D88</f>
        <v>35745.7</v>
      </c>
    </row>
    <row r="86" spans="1:4" ht="12.75">
      <c r="A86" s="79" t="s">
        <v>44</v>
      </c>
      <c r="B86" s="46">
        <f>C86+D86</f>
        <v>60994.6</v>
      </c>
      <c r="C86" s="38">
        <v>35773.6</v>
      </c>
      <c r="D86" s="38">
        <v>25221</v>
      </c>
    </row>
    <row r="87" spans="1:4" ht="12.75">
      <c r="A87" s="79" t="s">
        <v>45</v>
      </c>
      <c r="B87" s="46">
        <f>C87+D87</f>
        <v>2758.6</v>
      </c>
      <c r="C87" s="38">
        <v>2558.6</v>
      </c>
      <c r="D87" s="38">
        <v>200</v>
      </c>
    </row>
    <row r="88" spans="1:6" ht="12.75">
      <c r="A88" s="79" t="s">
        <v>46</v>
      </c>
      <c r="B88" s="46">
        <f>C88+D88</f>
        <v>20876.24</v>
      </c>
      <c r="C88" s="38">
        <v>10551.54</v>
      </c>
      <c r="D88" s="38">
        <v>10324.7</v>
      </c>
      <c r="E88" s="48"/>
      <c r="F88" s="48"/>
    </row>
    <row r="89" spans="1:6" ht="12.75">
      <c r="A89" s="79" t="s">
        <v>88</v>
      </c>
      <c r="B89" s="46"/>
      <c r="C89" s="38"/>
      <c r="D89" s="38"/>
      <c r="E89" s="48"/>
      <c r="F89" s="48"/>
    </row>
    <row r="90" spans="1:6" s="47" customFormat="1" ht="12.75">
      <c r="A90" s="78" t="s">
        <v>47</v>
      </c>
      <c r="B90" s="36">
        <f>B91</f>
        <v>0</v>
      </c>
      <c r="C90" s="36">
        <f>C91</f>
        <v>0</v>
      </c>
      <c r="D90" s="36">
        <f>D91</f>
        <v>0</v>
      </c>
      <c r="E90" s="49"/>
      <c r="F90" s="49"/>
    </row>
    <row r="91" spans="1:6" ht="12.75">
      <c r="A91" s="79" t="s">
        <v>48</v>
      </c>
      <c r="B91" s="46"/>
      <c r="C91" s="38"/>
      <c r="D91" s="38"/>
      <c r="E91" s="48"/>
      <c r="F91" s="48"/>
    </row>
    <row r="92" spans="1:4" s="47" customFormat="1" ht="25.5">
      <c r="A92" s="78" t="s">
        <v>49</v>
      </c>
      <c r="B92" s="36">
        <v>4112.5</v>
      </c>
      <c r="C92" s="36">
        <v>4112.5</v>
      </c>
      <c r="D92" s="36"/>
    </row>
    <row r="93" spans="1:4" ht="12.75">
      <c r="A93" s="78" t="s">
        <v>50</v>
      </c>
      <c r="B93" s="36">
        <f>C93+D93</f>
        <v>25957.600000000002</v>
      </c>
      <c r="C93" s="36">
        <f>C94+C95+C96+C97</f>
        <v>25957.600000000002</v>
      </c>
      <c r="D93" s="46"/>
    </row>
    <row r="94" spans="1:4" ht="12.75">
      <c r="A94" s="79" t="s">
        <v>51</v>
      </c>
      <c r="B94" s="46">
        <v>16978.2</v>
      </c>
      <c r="C94" s="38">
        <v>16978.2</v>
      </c>
      <c r="D94" s="38"/>
    </row>
    <row r="95" spans="1:4" ht="12.75">
      <c r="A95" s="79" t="s">
        <v>52</v>
      </c>
      <c r="B95" s="46">
        <f>C95+D95</f>
        <v>753.8</v>
      </c>
      <c r="C95" s="38">
        <v>753.8</v>
      </c>
      <c r="D95" s="38"/>
    </row>
    <row r="96" spans="1:4" ht="12.75">
      <c r="A96" s="79" t="s">
        <v>84</v>
      </c>
      <c r="B96" s="46">
        <v>1772.9</v>
      </c>
      <c r="C96" s="38">
        <v>1772.9</v>
      </c>
      <c r="D96" s="38"/>
    </row>
    <row r="97" spans="1:4" ht="12.75">
      <c r="A97" s="79" t="s">
        <v>72</v>
      </c>
      <c r="B97" s="46">
        <f>C97+D97</f>
        <v>6452.7</v>
      </c>
      <c r="C97" s="38">
        <v>6452.7</v>
      </c>
      <c r="D97" s="38"/>
    </row>
    <row r="98" spans="1:4" s="47" customFormat="1" ht="12.75">
      <c r="A98" s="78" t="s">
        <v>53</v>
      </c>
      <c r="B98" s="36">
        <f>B99+B101+B102</f>
        <v>17971</v>
      </c>
      <c r="C98" s="36">
        <f>C99+C101+C102</f>
        <v>772</v>
      </c>
      <c r="D98" s="36">
        <f>D99+D101</f>
        <v>17199</v>
      </c>
    </row>
    <row r="99" spans="1:4" ht="12.75">
      <c r="A99" s="79" t="s">
        <v>54</v>
      </c>
      <c r="B99" s="46">
        <v>772</v>
      </c>
      <c r="C99" s="38">
        <v>772</v>
      </c>
      <c r="D99" s="38"/>
    </row>
    <row r="100" spans="1:4" ht="12.75" hidden="1">
      <c r="A100" s="79"/>
      <c r="B100" s="46">
        <f>C100+D100</f>
        <v>0</v>
      </c>
      <c r="C100" s="38"/>
      <c r="D100" s="38"/>
    </row>
    <row r="101" spans="1:4" ht="12.75">
      <c r="A101" s="79" t="s">
        <v>56</v>
      </c>
      <c r="B101" s="46">
        <f>C101+D101</f>
        <v>17199</v>
      </c>
      <c r="C101" s="38">
        <v>0</v>
      </c>
      <c r="D101" s="38">
        <v>17199</v>
      </c>
    </row>
    <row r="102" spans="1:4" ht="12.75">
      <c r="A102" s="79" t="s">
        <v>89</v>
      </c>
      <c r="B102" s="46"/>
      <c r="C102" s="38"/>
      <c r="D102" s="38"/>
    </row>
    <row r="103" spans="1:4" s="47" customFormat="1" ht="12.75">
      <c r="A103" s="78" t="s">
        <v>57</v>
      </c>
      <c r="B103" s="36">
        <v>1154</v>
      </c>
      <c r="C103" s="39">
        <v>1154</v>
      </c>
      <c r="D103" s="39"/>
    </row>
    <row r="104" spans="1:4" s="47" customFormat="1" ht="12.75">
      <c r="A104" s="78" t="s">
        <v>58</v>
      </c>
      <c r="B104" s="36">
        <f>C104+D104</f>
        <v>515925.4</v>
      </c>
      <c r="C104" s="36">
        <f>C105+C106+C107+C108+C109+C110+C111</f>
        <v>515925.4</v>
      </c>
      <c r="D104" s="36"/>
    </row>
    <row r="105" spans="1:4" ht="12.75">
      <c r="A105" s="79" t="s">
        <v>59</v>
      </c>
      <c r="B105" s="46">
        <v>303054</v>
      </c>
      <c r="C105" s="38">
        <v>303054</v>
      </c>
      <c r="D105" s="38"/>
    </row>
    <row r="106" spans="1:4" ht="12.75">
      <c r="A106" s="79" t="s">
        <v>85</v>
      </c>
      <c r="B106" s="46">
        <v>180000.4</v>
      </c>
      <c r="C106" s="38">
        <v>180000.4</v>
      </c>
      <c r="D106" s="38"/>
    </row>
    <row r="107" spans="1:4" ht="12.75">
      <c r="A107" s="79" t="s">
        <v>60</v>
      </c>
      <c r="B107" s="46">
        <f>C107+D107</f>
        <v>2889.2</v>
      </c>
      <c r="C107" s="38">
        <v>2889.2</v>
      </c>
      <c r="D107" s="38"/>
    </row>
    <row r="108" spans="1:4" ht="12.75">
      <c r="A108" s="79" t="s">
        <v>76</v>
      </c>
      <c r="B108" s="46">
        <v>2303.8</v>
      </c>
      <c r="C108" s="38">
        <v>2303.8</v>
      </c>
      <c r="D108" s="38"/>
    </row>
    <row r="109" spans="1:4" ht="12.75">
      <c r="A109" s="79" t="s">
        <v>74</v>
      </c>
      <c r="B109" s="46">
        <v>6250.1</v>
      </c>
      <c r="C109" s="38">
        <v>6250.1</v>
      </c>
      <c r="D109" s="38"/>
    </row>
    <row r="110" spans="1:4" ht="12.75">
      <c r="A110" s="79" t="s">
        <v>78</v>
      </c>
      <c r="B110" s="46">
        <f>C110+D110</f>
        <v>16561.4</v>
      </c>
      <c r="C110" s="38">
        <v>16561.4</v>
      </c>
      <c r="D110" s="38"/>
    </row>
    <row r="111" spans="1:4" ht="12.75">
      <c r="A111" s="79" t="s">
        <v>79</v>
      </c>
      <c r="B111" s="46">
        <v>4866.5</v>
      </c>
      <c r="C111" s="38">
        <v>4866.5</v>
      </c>
      <c r="D111" s="38"/>
    </row>
    <row r="112" spans="1:4" s="47" customFormat="1" ht="12.75">
      <c r="A112" s="78" t="s">
        <v>61</v>
      </c>
      <c r="B112" s="36">
        <f>C112+D112</f>
        <v>116451.1</v>
      </c>
      <c r="C112" s="36">
        <v>108789.1</v>
      </c>
      <c r="D112" s="36">
        <v>7662</v>
      </c>
    </row>
    <row r="113" spans="1:4" s="47" customFormat="1" ht="12.75">
      <c r="A113" s="78" t="s">
        <v>62</v>
      </c>
      <c r="B113" s="36">
        <v>350.8</v>
      </c>
      <c r="C113" s="36">
        <v>350.8</v>
      </c>
      <c r="D113" s="36"/>
    </row>
    <row r="114" spans="1:4" s="47" customFormat="1" ht="12.75">
      <c r="A114" s="78" t="s">
        <v>63</v>
      </c>
      <c r="B114" s="36">
        <f>C114+D114</f>
        <v>18956.9</v>
      </c>
      <c r="C114" s="36">
        <f>C115+C116+C118+C119+C117</f>
        <v>18956.9</v>
      </c>
      <c r="D114" s="36">
        <f>D115+D116+D118</f>
        <v>0</v>
      </c>
    </row>
    <row r="115" spans="1:4" ht="12.75">
      <c r="A115" s="79" t="s">
        <v>64</v>
      </c>
      <c r="B115" s="46">
        <v>3009</v>
      </c>
      <c r="C115" s="38">
        <v>3008.7</v>
      </c>
      <c r="D115" s="38"/>
    </row>
    <row r="116" spans="1:4" ht="12.75">
      <c r="A116" s="79" t="s">
        <v>86</v>
      </c>
      <c r="B116" s="46">
        <v>1990.1</v>
      </c>
      <c r="C116" s="38">
        <v>1990.1</v>
      </c>
      <c r="D116" s="38"/>
    </row>
    <row r="117" spans="1:4" ht="12.75">
      <c r="A117" s="79" t="s">
        <v>90</v>
      </c>
      <c r="B117" s="46">
        <v>0</v>
      </c>
      <c r="C117" s="38">
        <v>0</v>
      </c>
      <c r="D117" s="38"/>
    </row>
    <row r="118" spans="1:4" ht="12.75">
      <c r="A118" s="79" t="s">
        <v>71</v>
      </c>
      <c r="B118" s="46">
        <f>C118+D118</f>
        <v>5810</v>
      </c>
      <c r="C118" s="38">
        <v>5810</v>
      </c>
      <c r="D118" s="38"/>
    </row>
    <row r="119" spans="1:4" ht="25.5">
      <c r="A119" s="79" t="s">
        <v>75</v>
      </c>
      <c r="B119" s="46">
        <v>8148.1</v>
      </c>
      <c r="C119" s="38">
        <v>8148.1</v>
      </c>
      <c r="D119" s="38"/>
    </row>
    <row r="120" spans="1:4" s="47" customFormat="1" ht="12.75">
      <c r="A120" s="78" t="s">
        <v>65</v>
      </c>
      <c r="B120" s="36">
        <f>C120+D120</f>
        <v>65886.7</v>
      </c>
      <c r="C120" s="36">
        <v>65886.7</v>
      </c>
      <c r="D120" s="36"/>
    </row>
    <row r="121" spans="1:4" s="47" customFormat="1" ht="12.75" hidden="1">
      <c r="A121" s="78"/>
      <c r="B121" s="36">
        <f>C121+D121</f>
        <v>0</v>
      </c>
      <c r="C121" s="36"/>
      <c r="D121" s="36"/>
    </row>
    <row r="122" spans="1:4" s="47" customFormat="1" ht="12.75">
      <c r="A122" s="78" t="s">
        <v>91</v>
      </c>
      <c r="B122" s="36">
        <f>C122+D122</f>
        <v>17227.2</v>
      </c>
      <c r="C122" s="36">
        <v>14603.7</v>
      </c>
      <c r="D122" s="36">
        <v>2623.5</v>
      </c>
    </row>
    <row r="123" spans="1:4" s="47" customFormat="1" ht="12.75">
      <c r="A123" s="78" t="s">
        <v>68</v>
      </c>
      <c r="B123" s="36">
        <v>57.6</v>
      </c>
      <c r="C123" s="36">
        <v>32392.7</v>
      </c>
      <c r="D123" s="36">
        <v>8173.1</v>
      </c>
    </row>
    <row r="124" spans="1:4" ht="12.75">
      <c r="A124" s="44" t="s">
        <v>69</v>
      </c>
      <c r="B124" s="38">
        <v>57.6</v>
      </c>
      <c r="C124" s="46"/>
      <c r="D124" s="38">
        <v>57.6</v>
      </c>
    </row>
    <row r="125" spans="1:4" ht="25.5">
      <c r="A125" s="44" t="s">
        <v>70</v>
      </c>
      <c r="B125" s="42" t="s">
        <v>13</v>
      </c>
      <c r="C125" s="40">
        <v>32392.7</v>
      </c>
      <c r="D125" s="42" t="s">
        <v>13</v>
      </c>
    </row>
    <row r="126" spans="1:4" ht="12.75" hidden="1">
      <c r="A126" s="44"/>
      <c r="B126" s="42"/>
      <c r="C126" s="40"/>
      <c r="D126" s="42" t="s">
        <v>13</v>
      </c>
    </row>
    <row r="127" spans="1:4" ht="12.75" hidden="1">
      <c r="A127" s="78" t="s">
        <v>81</v>
      </c>
      <c r="B127" s="50">
        <f>C127+D127</f>
        <v>0</v>
      </c>
      <c r="C127" s="51"/>
      <c r="D127" s="50"/>
    </row>
    <row r="128" spans="1:4" ht="15.75">
      <c r="A128" s="80" t="s">
        <v>18</v>
      </c>
      <c r="B128" s="43">
        <f>B122+B121+B120+B114+B113+B112+B104+B103+B98+B93+B92+B90+B85+B124+B127</f>
        <v>868680.2400000001</v>
      </c>
      <c r="C128" s="43">
        <f>C122+C121+C120+C114+C113+C112+C104+C103+C98+C93+C92+C90+C85+C123+C127</f>
        <v>837785.14</v>
      </c>
      <c r="D128" s="43">
        <f>D122+D121+D120+D114+D113+D112+D104+D103+D98+D93+D92+D90+D85+D123+D124+D127</f>
        <v>71460.90000000001</v>
      </c>
    </row>
    <row r="129" spans="1:4" ht="12.75">
      <c r="A129" s="81" t="s">
        <v>19</v>
      </c>
      <c r="B129" s="52">
        <f>B37-B128</f>
        <v>0</v>
      </c>
      <c r="C129" s="52">
        <f>C37-C128</f>
        <v>0</v>
      </c>
      <c r="D129" s="52">
        <f>D37-D128</f>
        <v>0</v>
      </c>
    </row>
  </sheetData>
  <sheetProtection/>
  <mergeCells count="7">
    <mergeCell ref="C1:D1"/>
    <mergeCell ref="A2:D2"/>
    <mergeCell ref="A3:D3"/>
    <mergeCell ref="A4:D4"/>
    <mergeCell ref="A6:A7"/>
    <mergeCell ref="B6:B7"/>
    <mergeCell ref="C6:D6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raifo10</cp:lastModifiedBy>
  <cp:lastPrinted>2023-11-13T06:03:36Z</cp:lastPrinted>
  <dcterms:created xsi:type="dcterms:W3CDTF">1996-10-08T23:32:33Z</dcterms:created>
  <dcterms:modified xsi:type="dcterms:W3CDTF">2023-11-13T06:03:38Z</dcterms:modified>
  <cp:category/>
  <cp:version/>
  <cp:contentType/>
  <cp:contentStatus/>
</cp:coreProperties>
</file>